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2.xml" ContentType="application/vnd.openxmlformats-officedocument.spreadsheetml.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/>
  <mc:AlternateContent xmlns:mc="http://schemas.openxmlformats.org/markup-compatibility/2006">
    <mc:Choice Requires="x15">
      <x15ac:absPath xmlns:x15ac="http://schemas.microsoft.com/office/spreadsheetml/2010/11/ac" url="https://socialimpact.sharepoint.com/sites/equiproj525/Project Documents/procurement/"/>
    </mc:Choice>
  </mc:AlternateContent>
  <xr:revisionPtr revIDLastSave="0" documentId="8_{F17B7975-A31B-42BE-A9EC-81DCE174C8E5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Bidder Instructions" sheetId="10" r:id="rId1"/>
    <sheet name="Cover Page" sheetId="1" r:id="rId2"/>
    <sheet name="unlock" sheetId="4" state="hidden" r:id="rId3"/>
    <sheet name="1" sheetId="5" r:id="rId4"/>
    <sheet name="2" sheetId="7" r:id="rId5"/>
    <sheet name="3" sheetId="8" r:id="rId6"/>
    <sheet name="4" sheetId="9" r:id="rId7"/>
    <sheet name="5" sheetId="11" r:id="rId8"/>
    <sheet name="6" sheetId="12" r:id="rId9"/>
    <sheet name="7" sheetId="13" r:id="rId10"/>
    <sheet name="8" sheetId="14" r:id="rId1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1" l="1"/>
  <c r="F11" i="11"/>
  <c r="F12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13" i="11"/>
  <c r="F14" i="11"/>
  <c r="F15" i="11"/>
  <c r="F16" i="11"/>
  <c r="F17" i="11"/>
  <c r="F18" i="11"/>
  <c r="F19" i="11"/>
  <c r="D20" i="1"/>
  <c r="D19" i="1"/>
  <c r="D18" i="1"/>
  <c r="D17" i="1"/>
  <c r="C20" i="1"/>
  <c r="C19" i="1"/>
  <c r="C18" i="1"/>
  <c r="C17" i="1"/>
  <c r="B36" i="14"/>
  <c r="F35" i="14"/>
  <c r="F34" i="14"/>
  <c r="F33" i="14"/>
  <c r="F32" i="14"/>
  <c r="F36" i="14" s="1"/>
  <c r="F31" i="14"/>
  <c r="F30" i="14"/>
  <c r="F29" i="14"/>
  <c r="F28" i="14"/>
  <c r="F27" i="14"/>
  <c r="F26" i="14"/>
  <c r="F25" i="14"/>
  <c r="F24" i="14"/>
  <c r="B20" i="14"/>
  <c r="F19" i="14"/>
  <c r="F18" i="14"/>
  <c r="F17" i="14"/>
  <c r="F16" i="14"/>
  <c r="F15" i="14"/>
  <c r="F14" i="14"/>
  <c r="F13" i="14"/>
  <c r="F12" i="14"/>
  <c r="F11" i="14"/>
  <c r="F10" i="14"/>
  <c r="E20" i="1"/>
  <c r="B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36" i="13" s="1"/>
  <c r="B20" i="13"/>
  <c r="F19" i="13"/>
  <c r="F18" i="13"/>
  <c r="F20" i="13" s="1"/>
  <c r="F17" i="13"/>
  <c r="F16" i="13"/>
  <c r="F15" i="13"/>
  <c r="F14" i="13"/>
  <c r="F13" i="13"/>
  <c r="F10" i="13"/>
  <c r="F11" i="13"/>
  <c r="F12" i="13"/>
  <c r="B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36" i="12" s="1"/>
  <c r="B20" i="12"/>
  <c r="F19" i="12"/>
  <c r="F18" i="12"/>
  <c r="F17" i="12"/>
  <c r="F16" i="12"/>
  <c r="F15" i="12"/>
  <c r="F14" i="12"/>
  <c r="F13" i="12"/>
  <c r="F12" i="12"/>
  <c r="F11" i="12"/>
  <c r="F10" i="12"/>
  <c r="B36" i="11"/>
  <c r="B20" i="11"/>
  <c r="C16" i="1"/>
  <c r="C15" i="1"/>
  <c r="C14" i="1"/>
  <c r="C13" i="1"/>
  <c r="D16" i="1"/>
  <c r="B36" i="9"/>
  <c r="F35" i="9"/>
  <c r="F34" i="9"/>
  <c r="F33" i="9"/>
  <c r="F32" i="9"/>
  <c r="F31" i="9"/>
  <c r="F30" i="9"/>
  <c r="F29" i="9"/>
  <c r="F28" i="9"/>
  <c r="F27" i="9"/>
  <c r="F26" i="9"/>
  <c r="F24" i="9"/>
  <c r="F25" i="9"/>
  <c r="B20" i="9"/>
  <c r="F19" i="9"/>
  <c r="F18" i="9"/>
  <c r="F17" i="9"/>
  <c r="F16" i="9"/>
  <c r="F15" i="9"/>
  <c r="F14" i="9"/>
  <c r="F13" i="9"/>
  <c r="F20" i="9" s="1"/>
  <c r="F12" i="9"/>
  <c r="F11" i="9"/>
  <c r="F10" i="9"/>
  <c r="D15" i="1"/>
  <c r="D14" i="1"/>
  <c r="B36" i="8"/>
  <c r="F35" i="8"/>
  <c r="F34" i="8"/>
  <c r="F33" i="8"/>
  <c r="F32" i="8"/>
  <c r="F31" i="8"/>
  <c r="F30" i="8"/>
  <c r="F29" i="8"/>
  <c r="F28" i="8"/>
  <c r="F27" i="8"/>
  <c r="F26" i="8"/>
  <c r="F25" i="8"/>
  <c r="F24" i="8"/>
  <c r="F36" i="8" s="1"/>
  <c r="B20" i="8"/>
  <c r="F19" i="8"/>
  <c r="F18" i="8"/>
  <c r="F17" i="8"/>
  <c r="F16" i="8"/>
  <c r="F15" i="8"/>
  <c r="F14" i="8"/>
  <c r="F13" i="8"/>
  <c r="F12" i="8"/>
  <c r="F11" i="8"/>
  <c r="F20" i="8" s="1"/>
  <c r="F10" i="8"/>
  <c r="B36" i="7"/>
  <c r="F35" i="7"/>
  <c r="F34" i="7"/>
  <c r="F33" i="7"/>
  <c r="F32" i="7"/>
  <c r="F31" i="7"/>
  <c r="F30" i="7"/>
  <c r="F29" i="7"/>
  <c r="F28" i="7"/>
  <c r="F27" i="7"/>
  <c r="F26" i="7"/>
  <c r="F24" i="7"/>
  <c r="F25" i="7"/>
  <c r="B20" i="7"/>
  <c r="F19" i="7"/>
  <c r="F18" i="7"/>
  <c r="F17" i="7"/>
  <c r="F16" i="7"/>
  <c r="F15" i="7"/>
  <c r="F14" i="7"/>
  <c r="F13" i="7"/>
  <c r="F12" i="7"/>
  <c r="F10" i="7"/>
  <c r="F20" i="7" s="1"/>
  <c r="C5" i="7" s="1"/>
  <c r="E14" i="1" s="1"/>
  <c r="F11" i="7"/>
  <c r="F13" i="5"/>
  <c r="F14" i="5"/>
  <c r="F15" i="5"/>
  <c r="F16" i="5"/>
  <c r="F27" i="5"/>
  <c r="F28" i="5"/>
  <c r="F29" i="5"/>
  <c r="F30" i="5"/>
  <c r="F17" i="5"/>
  <c r="F18" i="5"/>
  <c r="F19" i="5"/>
  <c r="D13" i="1"/>
  <c r="B36" i="5"/>
  <c r="B20" i="5"/>
  <c r="F35" i="5"/>
  <c r="F34" i="5"/>
  <c r="F33" i="5"/>
  <c r="F32" i="5"/>
  <c r="F31" i="5"/>
  <c r="F26" i="5"/>
  <c r="F25" i="5"/>
  <c r="F24" i="5"/>
  <c r="F10" i="5"/>
  <c r="F11" i="5"/>
  <c r="F12" i="5"/>
  <c r="F36" i="7"/>
  <c r="F20" i="14"/>
  <c r="F36" i="5" l="1"/>
  <c r="F20" i="5"/>
  <c r="C5" i="8"/>
  <c r="E15" i="1" s="1"/>
  <c r="F36" i="9"/>
  <c r="C5" i="9"/>
  <c r="E16" i="1" s="1"/>
  <c r="F20" i="12"/>
  <c r="E18" i="1" s="1"/>
  <c r="F36" i="11"/>
  <c r="F20" i="11"/>
  <c r="E17" i="1" s="1"/>
  <c r="C5" i="13"/>
  <c r="E19" i="1" s="1"/>
  <c r="C5" i="5" l="1"/>
  <c r="E13" i="1" s="1"/>
  <c r="E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DKR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DKR:</t>
        </r>
        <r>
          <rPr>
            <sz val="9"/>
            <color indexed="81"/>
            <rFont val="Tahoma"/>
            <family val="2"/>
          </rPr>
          <t xml:space="preserve">
SI team should fill the "Activity" titles in each tab during RFP drafting. Then delete this comment.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DKR</author>
  </authors>
  <commentList>
    <comment ref="C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DKR:</t>
        </r>
        <r>
          <rPr>
            <sz val="9"/>
            <color indexed="81"/>
            <rFont val="Tahoma"/>
            <family val="2"/>
          </rPr>
          <t xml:space="preserve">
SI team should fill the "Activity" titles in each tab during RFP drafting. Then delete this comment.</t>
        </r>
      </text>
    </comment>
  </commentList>
</comments>
</file>

<file path=xl/sharedStrings.xml><?xml version="1.0" encoding="utf-8"?>
<sst xmlns="http://schemas.openxmlformats.org/spreadsheetml/2006/main" count="247" uniqueCount="58">
  <si>
    <t>Instructions for Bidders</t>
  </si>
  <si>
    <t>l</t>
  </si>
  <si>
    <r>
      <rPr>
        <b/>
        <sz val="12"/>
        <color rgb="FFFF0000"/>
        <rFont val="Calibri"/>
        <family val="2"/>
      </rPr>
      <t>Cover Page: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 xml:space="preserve">Fill in </t>
    </r>
    <r>
      <rPr>
        <u/>
        <sz val="12"/>
        <color theme="4"/>
        <rFont val="Calibri"/>
        <family val="2"/>
      </rPr>
      <t>Bidder</t>
    </r>
    <r>
      <rPr>
        <sz val="12"/>
        <color theme="4"/>
        <rFont val="Calibri"/>
        <family val="2"/>
      </rPr>
      <t xml:space="preserve"> and </t>
    </r>
    <r>
      <rPr>
        <u/>
        <sz val="12"/>
        <color theme="4"/>
        <rFont val="Calibri"/>
        <family val="2"/>
      </rPr>
      <t>Submission Date</t>
    </r>
    <r>
      <rPr>
        <sz val="12"/>
        <color theme="4"/>
        <rFont val="Calibri"/>
        <family val="2"/>
      </rPr>
      <t xml:space="preserve"> on the cover page tab. </t>
    </r>
  </si>
  <si>
    <r>
      <t xml:space="preserve">If applicable: please submit a </t>
    </r>
    <r>
      <rPr>
        <b/>
        <sz val="12"/>
        <color theme="4"/>
        <rFont val="Calibri"/>
        <family val="2"/>
      </rPr>
      <t>separate</t>
    </r>
    <r>
      <rPr>
        <sz val="12"/>
        <color theme="4"/>
        <rFont val="Calibri"/>
        <family val="2"/>
      </rPr>
      <t xml:space="preserve"> budget document for scenarios with and without VAT if applicable. (Specify if costs include VAT on cover page tab).</t>
    </r>
  </si>
  <si>
    <r>
      <rPr>
        <b/>
        <sz val="12"/>
        <color rgb="FFFF0000"/>
        <rFont val="Calibri"/>
        <family val="2"/>
      </rPr>
      <t>Numbered Pages: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>Input budget proposal for each activity into the labor and ODC sections. The sub-totals will calculate and transfer to the cover page.</t>
    </r>
  </si>
  <si>
    <t xml:space="preserve">You may insert rows in the activity tabs within Labor and ODCs if you require additional space. </t>
  </si>
  <si>
    <t>Please also prepare a budget narrative explaining key assumptions in this budget document (see RFP for details).</t>
  </si>
  <si>
    <t>Data Collection Budget Proposal</t>
  </si>
  <si>
    <t xml:space="preserve">Project Name: </t>
  </si>
  <si>
    <t>USAID/Mali Doniya Taabolo Impact Evaluation</t>
  </si>
  <si>
    <t xml:space="preserve">Data Collection Phase: </t>
  </si>
  <si>
    <t>EGMA Data Collection</t>
  </si>
  <si>
    <t xml:space="preserve">Bidder: </t>
  </si>
  <si>
    <t xml:space="preserve">Submission Date: </t>
  </si>
  <si>
    <t>Proposal includes VAT:</t>
  </si>
  <si>
    <t>Pg.</t>
  </si>
  <si>
    <t>Activity</t>
  </si>
  <si>
    <t>Subtotal (USD)</t>
  </si>
  <si>
    <t>Total (USD)</t>
  </si>
  <si>
    <t xml:space="preserve">To unlock: </t>
  </si>
  <si>
    <t>Cover Page</t>
  </si>
  <si>
    <t>budget</t>
  </si>
  <si>
    <t>Page</t>
  </si>
  <si>
    <t>SI Notes</t>
  </si>
  <si>
    <t>Activity Assumptions</t>
  </si>
  <si>
    <t>Start-up and management</t>
  </si>
  <si>
    <t xml:space="preserve">This page should outline all labor and ODCs to complete the workplan, fieldwork tracker, pre-testing the instruments, creating training manuals, all reports, and general management costs. </t>
  </si>
  <si>
    <t xml:space="preserve">Bidders may use this space to enter any relevant assumptions that apply to the activity as a whole, if applicable. </t>
  </si>
  <si>
    <t>Activity Sub-total</t>
  </si>
  <si>
    <t>Labor</t>
  </si>
  <si>
    <t>Position</t>
  </si>
  <si>
    <t>Name</t>
  </si>
  <si>
    <t>Person-days</t>
  </si>
  <si>
    <t>Rate</t>
  </si>
  <si>
    <t>Cost</t>
  </si>
  <si>
    <t>Notes/Assumptions</t>
  </si>
  <si>
    <t>Consultant 1</t>
  </si>
  <si>
    <t>Consultant 2</t>
  </si>
  <si>
    <t>Notetaker 1</t>
  </si>
  <si>
    <t>Notetaker 2</t>
  </si>
  <si>
    <t>Other direct costs</t>
  </si>
  <si>
    <t>Item</t>
  </si>
  <si>
    <t>Units</t>
  </si>
  <si>
    <t>Quantity</t>
  </si>
  <si>
    <t>Unit Cost</t>
  </si>
  <si>
    <t>e.g. Training venue</t>
  </si>
  <si>
    <t>training days</t>
  </si>
  <si>
    <t>e.g. Tablet purchase</t>
  </si>
  <si>
    <t>e.g. Ground transport</t>
  </si>
  <si>
    <t>Training and Piloting</t>
  </si>
  <si>
    <t>This page should outline all labor and ODCs for enumerator training and piloting.</t>
  </si>
  <si>
    <t>e.g. Team lead</t>
  </si>
  <si>
    <t>e.g. Data manager</t>
  </si>
  <si>
    <t>Data Collection</t>
  </si>
  <si>
    <t>This page should outline all labor and ODCs for the EGMA data collection.</t>
  </si>
  <si>
    <t>Other</t>
  </si>
  <si>
    <t>All other costs should be addressed here.</t>
  </si>
  <si>
    <t>If needed: SI can use this space to enter notes about what specific tasks should be budgeted for within this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</si>
</sst>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0.0"/>
    <numFmt numFmtId="165" formatCode="[$-F800]dddd\,\ mmmm\ dd\,\ yyyy"/>
  </numFmts>
  <fonts count="24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sz val="12"/>
      <color theme="4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4"/>
      <name val="Calibri"/>
      <family val="2"/>
    </font>
    <font>
      <b/>
      <u/>
      <sz val="18"/>
      <color theme="4"/>
      <name val="Calibri"/>
      <family val="2"/>
    </font>
    <font>
      <i/>
      <sz val="9.5"/>
      <color theme="1" tint="0.249977111117893"/>
      <name val="Calibri"/>
      <family val="2"/>
    </font>
    <font>
      <b/>
      <sz val="12"/>
      <color rgb="FFFF0000"/>
      <name val="Calibri"/>
      <family val="2"/>
    </font>
    <font>
      <b/>
      <sz val="10"/>
      <color theme="4"/>
      <name val="Wingdings"/>
      <charset val="2"/>
    </font>
    <font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/>
      <right/>
      <top/>
      <bottom style="dotted">
        <color theme="4"/>
      </bottom>
      <diagonal/>
    </border>
    <border>
      <left/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dotted">
        <color theme="4"/>
      </left>
      <right/>
      <top/>
      <bottom/>
      <diagonal/>
    </border>
    <border>
      <left/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/>
      <top style="dotted">
        <color theme="4"/>
      </top>
      <bottom/>
      <diagonal/>
    </border>
    <border>
      <left style="dotted">
        <color theme="4"/>
      </left>
      <right/>
      <top/>
      <bottom style="dotted">
        <color theme="4"/>
      </bottom>
      <diagonal/>
    </border>
    <border>
      <left/>
      <right/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7" fillId="0" borderId="1" applyNumberFormat="0" applyFill="0" applyAlignment="0" applyProtection="0"/>
  </cellStyleXfs>
  <cellXfs count="69">
    <xf numFmtId="0" fontId="0" fillId="0" borderId="0" xfId="0"/>
    <xf numFmtId="44" fontId="5" fillId="3" borderId="2" xfId="1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left" vertical="center" indent="1"/>
    </xf>
    <xf numFmtId="44" fontId="1" fillId="3" borderId="2" xfId="1" applyFill="1" applyBorder="1" applyAlignment="1">
      <alignment horizontal="center" vertical="center"/>
    </xf>
    <xf numFmtId="44" fontId="1" fillId="3" borderId="2" xfId="1" applyFill="1" applyBorder="1" applyAlignment="1">
      <alignment horizontal="right" vertical="center"/>
    </xf>
    <xf numFmtId="0" fontId="1" fillId="3" borderId="2" xfId="3" applyFont="1" applyFill="1" applyBorder="1" applyAlignment="1">
      <alignment horizontal="right" vertical="center"/>
    </xf>
    <xf numFmtId="0" fontId="0" fillId="3" borderId="2" xfId="3" applyFont="1" applyFill="1" applyBorder="1" applyAlignment="1">
      <alignment horizontal="left" vertical="center" indent="1"/>
    </xf>
    <xf numFmtId="0" fontId="0" fillId="3" borderId="2" xfId="3" applyFont="1" applyFill="1" applyBorder="1" applyAlignment="1">
      <alignment horizontal="right" vertical="center"/>
    </xf>
    <xf numFmtId="0" fontId="6" fillId="5" borderId="2" xfId="2" applyFill="1" applyBorder="1" applyAlignment="1">
      <alignment horizontal="left" vertical="center" indent="1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4" fontId="10" fillId="5" borderId="6" xfId="0" applyNumberFormat="1" applyFont="1" applyFill="1" applyBorder="1" applyAlignment="1">
      <alignment horizontal="center" vertical="center"/>
    </xf>
    <xf numFmtId="0" fontId="11" fillId="0" borderId="0" xfId="0" applyFont="1"/>
    <xf numFmtId="0" fontId="7" fillId="0" borderId="3" xfId="2" applyFont="1"/>
    <xf numFmtId="0" fontId="9" fillId="0" borderId="5" xfId="2" applyFont="1" applyBorder="1" applyAlignment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1" applyNumberFormat="1" applyFill="1" applyBorder="1" applyAlignment="1">
      <alignment horizontal="right" vertical="center"/>
    </xf>
    <xf numFmtId="1" fontId="1" fillId="3" borderId="2" xfId="1" applyNumberForma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3" borderId="3" xfId="2" applyFont="1" applyFill="1" applyAlignment="1">
      <alignment horizontal="left"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44" fontId="8" fillId="0" borderId="2" xfId="1" applyFont="1" applyBorder="1" applyAlignment="1" applyProtection="1">
      <alignment horizontal="right" vertical="center"/>
      <protection locked="0"/>
    </xf>
    <xf numFmtId="0" fontId="0" fillId="3" borderId="2" xfId="3" applyFont="1" applyFill="1" applyBorder="1" applyAlignment="1">
      <alignment horizontal="left" vertical="center" indent="2"/>
    </xf>
    <xf numFmtId="1" fontId="0" fillId="3" borderId="2" xfId="1" applyNumberFormat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right" vertic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horizontal="left" vertical="center" indent="1"/>
    </xf>
    <xf numFmtId="0" fontId="13" fillId="3" borderId="0" xfId="2" applyFont="1" applyFill="1" applyBorder="1"/>
    <xf numFmtId="0" fontId="16" fillId="3" borderId="0" xfId="0" applyFont="1" applyFill="1" applyAlignment="1">
      <alignment horizontal="center" vertical="center"/>
    </xf>
    <xf numFmtId="0" fontId="17" fillId="4" borderId="0" xfId="0" applyFont="1" applyFill="1"/>
    <xf numFmtId="0" fontId="19" fillId="5" borderId="2" xfId="0" applyFont="1" applyFill="1" applyBorder="1" applyAlignment="1" applyProtection="1">
      <alignment horizontal="left" vertical="center" indent="2"/>
      <protection locked="0"/>
    </xf>
    <xf numFmtId="165" fontId="19" fillId="5" borderId="2" xfId="0" applyNumberFormat="1" applyFont="1" applyFill="1" applyBorder="1" applyAlignment="1" applyProtection="1">
      <alignment horizontal="left" vertical="center" indent="2"/>
      <protection locked="0"/>
    </xf>
    <xf numFmtId="0" fontId="20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44" fontId="21" fillId="5" borderId="8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9" fillId="3" borderId="2" xfId="0" applyFont="1" applyFill="1" applyBorder="1" applyAlignment="1" applyProtection="1">
      <alignment horizontal="left" vertical="center" indent="2"/>
      <protection locked="0"/>
    </xf>
    <xf numFmtId="0" fontId="5" fillId="3" borderId="0" xfId="0" applyFont="1" applyFill="1"/>
    <xf numFmtId="0" fontId="6" fillId="3" borderId="3" xfId="2" applyFill="1" applyAlignment="1">
      <alignment horizontal="right" vertical="center"/>
    </xf>
    <xf numFmtId="0" fontId="6" fillId="2" borderId="2" xfId="2" applyFill="1" applyBorder="1" applyAlignment="1">
      <alignment horizontal="center" vertical="center"/>
    </xf>
    <xf numFmtId="0" fontId="6" fillId="2" borderId="4" xfId="2" applyFill="1" applyBorder="1" applyAlignment="1">
      <alignment horizontal="left" vertical="center" indent="1"/>
    </xf>
    <xf numFmtId="0" fontId="6" fillId="2" borderId="9" xfId="2" applyFill="1" applyBorder="1" applyAlignment="1">
      <alignment horizontal="left" vertical="center" indent="1"/>
    </xf>
    <xf numFmtId="0" fontId="6" fillId="3" borderId="9" xfId="2" applyFill="1" applyBorder="1" applyAlignment="1">
      <alignment horizontal="center" vertical="center"/>
    </xf>
    <xf numFmtId="0" fontId="6" fillId="3" borderId="9" xfId="2" applyFill="1" applyBorder="1" applyAlignment="1">
      <alignment horizontal="left" vertical="center" indent="1"/>
    </xf>
    <xf numFmtId="44" fontId="6" fillId="3" borderId="9" xfId="2" applyNumberFormat="1" applyFill="1" applyBorder="1" applyAlignment="1">
      <alignment horizontal="center" vertical="center"/>
    </xf>
    <xf numFmtId="0" fontId="1" fillId="0" borderId="0" xfId="0" applyFont="1"/>
    <xf numFmtId="0" fontId="1" fillId="3" borderId="2" xfId="3" applyFont="1" applyFill="1" applyBorder="1" applyAlignment="1">
      <alignment horizontal="left" vertical="center" indent="2"/>
    </xf>
    <xf numFmtId="1" fontId="1" fillId="3" borderId="2" xfId="1" applyNumberFormat="1" applyFill="1" applyBorder="1" applyAlignment="1">
      <alignment horizontal="right" vertical="center"/>
    </xf>
    <xf numFmtId="0" fontId="9" fillId="3" borderId="0" xfId="2" applyFont="1" applyFill="1" applyBorder="1" applyAlignment="1" applyProtection="1">
      <alignment horizontal="left" vertical="center"/>
      <protection locked="0"/>
    </xf>
    <xf numFmtId="0" fontId="6" fillId="3" borderId="3" xfId="2" applyFill="1" applyAlignment="1">
      <alignment horizontal="left" vertical="center" indent="1"/>
    </xf>
    <xf numFmtId="0" fontId="18" fillId="3" borderId="0" xfId="0" applyFont="1" applyFill="1" applyAlignment="1">
      <alignment horizontal="center"/>
    </xf>
    <xf numFmtId="0" fontId="14" fillId="0" borderId="8" xfId="0" applyFont="1" applyBorder="1" applyAlignment="1">
      <alignment horizontal="left" vertical="top" wrapText="1" indent="1"/>
    </xf>
    <xf numFmtId="0" fontId="14" fillId="0" borderId="10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0" xfId="0" applyFont="1" applyAlignment="1">
      <alignment horizontal="left" vertical="top" wrapText="1" indent="1"/>
    </xf>
    <xf numFmtId="0" fontId="14" fillId="0" borderId="9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top" wrapText="1" indent="1"/>
    </xf>
    <xf numFmtId="0" fontId="14" fillId="0" borderId="5" xfId="0" applyFont="1" applyBorder="1" applyAlignment="1">
      <alignment horizontal="left" vertical="top" wrapText="1" indent="1"/>
    </xf>
    <xf numFmtId="0" fontId="14" fillId="0" borderId="11" xfId="0" applyFont="1" applyBorder="1" applyAlignment="1">
      <alignment horizontal="left" vertical="top" wrapText="1" indent="1"/>
    </xf>
    <xf numFmtId="0" fontId="6" fillId="3" borderId="3" xfId="2" applyFill="1" applyAlignment="1">
      <alignment horizontal="left" vertical="center" indent="1"/>
    </xf>
  </cellXfs>
  <cellStyles count="5">
    <cellStyle name="Currency" xfId="1" builtinId="4"/>
    <cellStyle name="Heading 1" xfId="2" builtinId="16" customBuiltin="1"/>
    <cellStyle name="Heading 4" xfId="3" builtinId="19"/>
    <cellStyle name="Normal" xfId="0" builtinId="0"/>
    <cellStyle name="Total" xfId="4" builtinId="25" customBuiltin="1"/>
  </cellStyles>
  <dxfs count="305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numFmt numFmtId="34" formatCode="_(&quot;$&quot;* #,##0.00_);_(&quot;$&quot;* \(#,##0.00\);_(&quot;$&quot;* &quot;-&quot;??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theme="4"/>
        </left>
        <right/>
        <top style="dotted">
          <color theme="4"/>
        </top>
        <bottom/>
      </border>
      <protection locked="1" hidden="0"/>
    </dxf>
    <dxf>
      <numFmt numFmtId="0" formatCode="General"/>
      <alignment horizontal="left" vertical="center" textRotation="0" wrapText="0" relative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theme="4"/>
        </right>
        <top style="dotted">
          <color theme="4"/>
        </top>
        <bottom/>
      </border>
      <protection locked="1" hidden="0"/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4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1" defaultTableStyle="SubtotalTable" defaultPivotStyle="PivotStyleLight16">
    <tableStyle name="SubtotalTable" pivot="0" count="7" xr9:uid="{00000000-0011-0000-FFFF-FFFF00000000}">
      <tableStyleElement type="wholeTable" dxfId="304"/>
      <tableStyleElement type="headerRow" dxfId="303"/>
      <tableStyleElement type="totalRow" dxfId="302"/>
      <tableStyleElement type="firstColumn" dxfId="301"/>
      <tableStyleElement type="lastColumn" dxfId="300"/>
      <tableStyleElement type="firstRowStripe" dxfId="299"/>
      <tableStyleElement type="firstColumnStripe" dxfId="298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btotals" displayName="Subtotals" ref="D12:E21" totalsRowCount="1" headerRowDxfId="297" dataDxfId="296" totalsRowDxfId="295" headerRowBorderDxfId="293" tableBorderDxfId="294" totalsRowBorderDxfId="292" headerRowCellStyle="Heading 1">
  <autoFilter ref="D12:E20" xr:uid="{00000000-0009-0000-0100-000001000000}">
    <filterColumn colId="0" hiddenButton="1"/>
    <filterColumn colId="1" hiddenButton="1"/>
  </autoFilter>
  <tableColumns count="2">
    <tableColumn id="1" xr3:uid="{00000000-0010-0000-0000-000001000000}" name="Activity" totalsRowLabel="Total (USD)" dataDxfId="290" totalsRowDxfId="291" dataCellStyle="Heading 4">
      <calculatedColumnFormula>'1'!$C$4</calculatedColumnFormula>
    </tableColumn>
    <tableColumn id="2" xr3:uid="{00000000-0010-0000-0000-000002000000}" name="Subtotal (USD)" totalsRowFunction="sum" dataDxfId="288" totalsRowDxfId="289">
      <calculatedColumnFormula>'1'!C5</calculatedColumnFormula>
    </tableColumn>
  </tableColumns>
  <tableStyleInfo name="Subtotal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Subtotals579113" displayName="Subtotals579113" ref="B9:G20" totalsRowCount="1" headerRowDxfId="143" dataDxfId="142" totalsRowDxfId="141" headerRowBorderDxfId="139" tableBorderDxfId="140" totalsRowBorderDxfId="138" headerRowCellStyle="Heading 1">
  <autoFilter ref="B9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Position" totalsRowFunction="custom" dataDxfId="136" totalsRowDxfId="137" dataCellStyle="Heading 4">
      <totalsRowFormula>CONCATENATE($B$8," Subtotal")</totalsRowFormula>
    </tableColumn>
    <tableColumn id="13" xr3:uid="{00000000-0010-0000-0900-00000D000000}" name="Name" dataDxfId="134" totalsRowDxfId="135" dataCellStyle="Heading 4"/>
    <tableColumn id="5" xr3:uid="{00000000-0010-0000-0900-000005000000}" name="Person-days" dataDxfId="132" totalsRowDxfId="133" dataCellStyle="Currency"/>
    <tableColumn id="6" xr3:uid="{00000000-0010-0000-0900-000006000000}" name="Rate" dataDxfId="130" totalsRowDxfId="131" dataCellStyle="Currency"/>
    <tableColumn id="2" xr3:uid="{00000000-0010-0000-0900-000002000000}" name="Cost" totalsRowFunction="sum" dataDxfId="128" totalsRowDxfId="129" dataCellStyle="Currency">
      <calculatedColumnFormula>Subtotals579113[[#This Row],[Person-days]]*Subtotals579113[[#This Row],[Rate]]</calculatedColumnFormula>
    </tableColumn>
    <tableColumn id="12" xr3:uid="{00000000-0010-0000-0900-00000C000000}" name="Notes/Assumptions" dataDxfId="126" totalsRowDxfId="127" dataCellStyle="Heading 4" totalsRowCellStyle="Heading 1"/>
  </tableColumns>
  <tableStyleInfo name="Subtotal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Subtotals56810124" displayName="Subtotals56810124" ref="B23:G36" totalsRowCount="1" headerRowDxfId="125" dataDxfId="124" totalsRowDxfId="123" headerRowBorderDxfId="121" tableBorderDxfId="122" totalsRowBorderDxfId="120" headerRowCellStyle="Heading 1">
  <autoFilter ref="B23:G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A00-000001000000}" name="Item" totalsRowFunction="custom" dataDxfId="118" totalsRowDxfId="119" dataCellStyle="Heading 4">
      <totalsRowFormula>CONCATENATE($B$22," Subtotal")</totalsRowFormula>
    </tableColumn>
    <tableColumn id="13" xr3:uid="{00000000-0010-0000-0A00-00000D000000}" name="Units" dataDxfId="116" totalsRowDxfId="117" dataCellStyle="Heading 4"/>
    <tableColumn id="5" xr3:uid="{00000000-0010-0000-0A00-000005000000}" name="Quantity" dataDxfId="114" totalsRowDxfId="115" dataCellStyle="Currency"/>
    <tableColumn id="6" xr3:uid="{00000000-0010-0000-0A00-000006000000}" name="Unit Cost" dataDxfId="112" totalsRowDxfId="113" dataCellStyle="Currency"/>
    <tableColumn id="2" xr3:uid="{00000000-0010-0000-0A00-000002000000}" name="Cost" totalsRowFunction="sum" dataDxfId="110" totalsRowDxfId="111" dataCellStyle="Currency">
      <calculatedColumnFormula>Subtotals56810124[[#This Row],[Quantity]]*Subtotals56810124[[#This Row],[Unit Cost]]</calculatedColumnFormula>
    </tableColumn>
    <tableColumn id="12" xr3:uid="{00000000-0010-0000-0A00-00000C000000}" name="Notes/Assumptions" dataDxfId="108" totalsRowDxfId="109" dataCellStyle="Heading 4"/>
  </tableColumns>
  <tableStyleInfo name="Subtotal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Subtotals57911313" displayName="Subtotals57911313" ref="B9:G20" totalsRowCount="1" headerRowDxfId="107" dataDxfId="106" totalsRowDxfId="105" headerRowBorderDxfId="103" tableBorderDxfId="104" totalsRowBorderDxfId="102" headerRowCellStyle="Heading 1">
  <autoFilter ref="B9:G19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B00-000001000000}" name="Position" totalsRowFunction="custom" dataDxfId="100" totalsRowDxfId="101" dataCellStyle="Heading 4">
      <totalsRowFormula>CONCATENATE($B$8," Subtotal")</totalsRowFormula>
    </tableColumn>
    <tableColumn id="13" xr3:uid="{00000000-0010-0000-0B00-00000D000000}" name="Name" dataDxfId="98" totalsRowDxfId="99" dataCellStyle="Heading 4"/>
    <tableColumn id="5" xr3:uid="{00000000-0010-0000-0B00-000005000000}" name="Person-days" dataDxfId="96" totalsRowDxfId="97" dataCellStyle="Currency"/>
    <tableColumn id="6" xr3:uid="{00000000-0010-0000-0B00-000006000000}" name="Rate" dataDxfId="94" totalsRowDxfId="95" dataCellStyle="Currency"/>
    <tableColumn id="2" xr3:uid="{00000000-0010-0000-0B00-000002000000}" name="Cost" totalsRowFunction="sum" dataDxfId="92" totalsRowDxfId="93" dataCellStyle="Currency">
      <calculatedColumnFormula>Subtotals57911313[[#This Row],[Person-days]]*Subtotals57911313[[#This Row],[Rate]]</calculatedColumnFormula>
    </tableColumn>
    <tableColumn id="12" xr3:uid="{00000000-0010-0000-0B00-00000C000000}" name="Notes/Assumptions" dataDxfId="90" totalsRowDxfId="91" dataCellStyle="Heading 4" totalsRowCellStyle="Heading 1"/>
  </tableColumns>
  <tableStyleInfo name="Subtotal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Subtotals5681012414" displayName="Subtotals5681012414" ref="B23:G36" totalsRowCount="1" headerRowDxfId="89" dataDxfId="88" totalsRowDxfId="87" headerRowBorderDxfId="85" tableBorderDxfId="86" totalsRowBorderDxfId="84" headerRowCellStyle="Heading 1">
  <autoFilter ref="B23:G35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C00-000001000000}" name="Item" totalsRowFunction="custom" dataDxfId="82" totalsRowDxfId="83" dataCellStyle="Heading 4">
      <totalsRowFormula>CONCATENATE($B$22," Subtotal")</totalsRowFormula>
    </tableColumn>
    <tableColumn id="13" xr3:uid="{00000000-0010-0000-0C00-00000D000000}" name="Units" dataDxfId="80" totalsRowDxfId="81" dataCellStyle="Heading 4"/>
    <tableColumn id="5" xr3:uid="{00000000-0010-0000-0C00-000005000000}" name="Quantity" dataDxfId="78" totalsRowDxfId="79" dataCellStyle="Currency"/>
    <tableColumn id="6" xr3:uid="{00000000-0010-0000-0C00-000006000000}" name="Unit Cost" dataDxfId="76" totalsRowDxfId="77" dataCellStyle="Currency"/>
    <tableColumn id="2" xr3:uid="{00000000-0010-0000-0C00-000002000000}" name="Cost" totalsRowFunction="sum" dataDxfId="74" totalsRowDxfId="75" dataCellStyle="Currency">
      <calculatedColumnFormula>Subtotals5681012414[[#This Row],[Quantity]]*Subtotals5681012414[[#This Row],[Unit Cost]]</calculatedColumnFormula>
    </tableColumn>
    <tableColumn id="12" xr3:uid="{00000000-0010-0000-0C00-00000C000000}" name="Notes/Assumptions" dataDxfId="72" totalsRowDxfId="73" dataCellStyle="Heading 4"/>
  </tableColumns>
  <tableStyleInfo name="Subtotal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Subtotals5791131315" displayName="Subtotals5791131315" ref="B9:G20" totalsRowCount="1" headerRowDxfId="71" dataDxfId="70" totalsRowDxfId="69" headerRowBorderDxfId="67" tableBorderDxfId="68" totalsRowBorderDxfId="66" headerRowCellStyle="Heading 1">
  <autoFilter ref="B9:G1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D00-000001000000}" name="Position" totalsRowFunction="custom" dataDxfId="64" totalsRowDxfId="65" dataCellStyle="Heading 4">
      <totalsRowFormula>CONCATENATE($B$8," Subtotal")</totalsRowFormula>
    </tableColumn>
    <tableColumn id="13" xr3:uid="{00000000-0010-0000-0D00-00000D000000}" name="Name" dataDxfId="62" totalsRowDxfId="63" dataCellStyle="Heading 4"/>
    <tableColumn id="5" xr3:uid="{00000000-0010-0000-0D00-000005000000}" name="Person-days" dataDxfId="60" totalsRowDxfId="61" dataCellStyle="Currency"/>
    <tableColumn id="6" xr3:uid="{00000000-0010-0000-0D00-000006000000}" name="Rate" dataDxfId="58" totalsRowDxfId="59" dataCellStyle="Currency"/>
    <tableColumn id="2" xr3:uid="{00000000-0010-0000-0D00-000002000000}" name="Cost" totalsRowFunction="sum" dataDxfId="56" totalsRowDxfId="57" dataCellStyle="Currency">
      <calculatedColumnFormula>Subtotals5791131315[[#This Row],[Person-days]]*Subtotals5791131315[[#This Row],[Rate]]</calculatedColumnFormula>
    </tableColumn>
    <tableColumn id="12" xr3:uid="{00000000-0010-0000-0D00-00000C000000}" name="Notes/Assumptions" dataDxfId="54" totalsRowDxfId="55" dataCellStyle="Heading 4" totalsRowCellStyle="Heading 1"/>
  </tableColumns>
  <tableStyleInfo name="Subtotal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Subtotals568101241416" displayName="Subtotals568101241416" ref="B23:G36" totalsRowCount="1" headerRowDxfId="53" dataDxfId="52" totalsRowDxfId="51" headerRowBorderDxfId="49" tableBorderDxfId="50" totalsRowBorderDxfId="48" headerRowCellStyle="Heading 1">
  <autoFilter ref="B23:G35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E00-000001000000}" name="Item" totalsRowFunction="custom" dataDxfId="46" totalsRowDxfId="47" dataCellStyle="Heading 4">
      <totalsRowFormula>CONCATENATE($B$22," Subtotal")</totalsRowFormula>
    </tableColumn>
    <tableColumn id="13" xr3:uid="{00000000-0010-0000-0E00-00000D000000}" name="Units" dataDxfId="44" totalsRowDxfId="45" dataCellStyle="Heading 4"/>
    <tableColumn id="5" xr3:uid="{00000000-0010-0000-0E00-000005000000}" name="Quantity" dataDxfId="42" totalsRowDxfId="43" dataCellStyle="Currency"/>
    <tableColumn id="6" xr3:uid="{00000000-0010-0000-0E00-000006000000}" name="Unit Cost" dataDxfId="40" totalsRowDxfId="41" dataCellStyle="Currency"/>
    <tableColumn id="2" xr3:uid="{00000000-0010-0000-0E00-000002000000}" name="Cost" totalsRowFunction="sum" dataDxfId="38" totalsRowDxfId="39" dataCellStyle="Currency">
      <calculatedColumnFormula>Subtotals568101241416[[#This Row],[Quantity]]*Subtotals568101241416[[#This Row],[Unit Cost]]</calculatedColumnFormula>
    </tableColumn>
    <tableColumn id="12" xr3:uid="{00000000-0010-0000-0E00-00000C000000}" name="Notes/Assumptions" dataDxfId="36" totalsRowDxfId="37" dataCellStyle="Heading 4"/>
  </tableColumns>
  <tableStyleInfo name="Subtotal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Subtotals579113131517" displayName="Subtotals579113131517" ref="B9:G20" totalsRowCount="1" headerRowDxfId="35" dataDxfId="34" totalsRowDxfId="33" headerRowBorderDxfId="31" tableBorderDxfId="32" totalsRowBorderDxfId="30" headerRowCellStyle="Heading 1">
  <autoFilter ref="B9:G1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F00-000001000000}" name="Position" totalsRowFunction="custom" dataDxfId="28" totalsRowDxfId="29" dataCellStyle="Heading 4">
      <totalsRowFormula>CONCATENATE($B$8," Subtotal")</totalsRowFormula>
    </tableColumn>
    <tableColumn id="13" xr3:uid="{00000000-0010-0000-0F00-00000D000000}" name="Name" dataDxfId="26" totalsRowDxfId="27" dataCellStyle="Heading 4"/>
    <tableColumn id="5" xr3:uid="{00000000-0010-0000-0F00-000005000000}" name="Person-days" dataDxfId="24" totalsRowDxfId="25" dataCellStyle="Currency"/>
    <tableColumn id="6" xr3:uid="{00000000-0010-0000-0F00-000006000000}" name="Rate" dataDxfId="22" totalsRowDxfId="23" dataCellStyle="Currency"/>
    <tableColumn id="2" xr3:uid="{00000000-0010-0000-0F00-000002000000}" name="Cost" totalsRowFunction="sum" dataDxfId="20" totalsRowDxfId="21" dataCellStyle="Currency">
      <calculatedColumnFormula>Subtotals579113131517[[#This Row],[Person-days]]*Subtotals579113131517[[#This Row],[Rate]]</calculatedColumnFormula>
    </tableColumn>
    <tableColumn id="12" xr3:uid="{00000000-0010-0000-0F00-00000C000000}" name="Notes/Assumptions" dataDxfId="18" totalsRowDxfId="19" dataCellStyle="Heading 4" totalsRowCellStyle="Heading 1"/>
  </tableColumns>
  <tableStyleInfo name="Subtotal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Subtotals56810124141618" displayName="Subtotals56810124141618" ref="B23:G36" totalsRowCount="1" headerRowDxfId="17" dataDxfId="16" totalsRowDxfId="15" headerRowBorderDxfId="13" tableBorderDxfId="14" totalsRowBorderDxfId="12" headerRowCellStyle="Heading 1">
  <autoFilter ref="B23:G35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000-000001000000}" name="Item" totalsRowFunction="custom" dataDxfId="10" totalsRowDxfId="11" dataCellStyle="Heading 4">
      <totalsRowFormula>CONCATENATE($B$22," Subtotal")</totalsRowFormula>
    </tableColumn>
    <tableColumn id="13" xr3:uid="{00000000-0010-0000-1000-00000D000000}" name="Units" dataDxfId="8" totalsRowDxfId="9" dataCellStyle="Heading 4"/>
    <tableColumn id="5" xr3:uid="{00000000-0010-0000-1000-000005000000}" name="Quantity" dataDxfId="6" totalsRowDxfId="7" dataCellStyle="Currency"/>
    <tableColumn id="6" xr3:uid="{00000000-0010-0000-1000-000006000000}" name="Unit Cost" dataDxfId="4" totalsRowDxfId="5" dataCellStyle="Currency"/>
    <tableColumn id="2" xr3:uid="{00000000-0010-0000-1000-000002000000}" name="Cost" totalsRowFunction="sum" dataDxfId="2" totalsRowDxfId="3" dataCellStyle="Currency">
      <calculatedColumnFormula>Subtotals56810124141618[[#This Row],[Quantity]]*Subtotals56810124141618[[#This Row],[Unit Cost]]</calculatedColumnFormula>
    </tableColumn>
    <tableColumn id="12" xr3:uid="{00000000-0010-0000-1000-00000C000000}" name="Notes/Assumptions" dataDxfId="0" totalsRowDxfId="1" dataCellStyle="Heading 4"/>
  </tableColumns>
  <tableStyleInfo name="Subtotal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ubtotals5" displayName="Subtotals5" ref="B9:G20" totalsRowCount="1" headerRowDxfId="287" dataDxfId="286" totalsRowDxfId="285" headerRowBorderDxfId="283" tableBorderDxfId="284" totalsRowBorderDxfId="282" headerRowCellStyle="Heading 1">
  <autoFilter ref="B9:G1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Position" totalsRowFunction="custom" dataDxfId="280" totalsRowDxfId="281" dataCellStyle="Heading 4">
      <totalsRowFormula>CONCATENATE($B$8," Subtotal")</totalsRowFormula>
    </tableColumn>
    <tableColumn id="13" xr3:uid="{00000000-0010-0000-0100-00000D000000}" name="Name" dataDxfId="278" totalsRowDxfId="279" dataCellStyle="Heading 4"/>
    <tableColumn id="5" xr3:uid="{00000000-0010-0000-0100-000005000000}" name="Person-days" dataDxfId="276" totalsRowDxfId="277" dataCellStyle="Currency"/>
    <tableColumn id="6" xr3:uid="{00000000-0010-0000-0100-000006000000}" name="Rate" dataDxfId="274" totalsRowDxfId="275" dataCellStyle="Currency"/>
    <tableColumn id="2" xr3:uid="{00000000-0010-0000-0100-000002000000}" name="Cost" totalsRowFunction="sum" dataDxfId="272" totalsRowDxfId="273" dataCellStyle="Currency">
      <calculatedColumnFormula>Subtotals5[[#This Row],[Person-days]]*Subtotals5[[#This Row],[Rate]]</calculatedColumnFormula>
    </tableColumn>
    <tableColumn id="12" xr3:uid="{00000000-0010-0000-0100-00000C000000}" name="Notes/Assumptions" dataDxfId="270" totalsRowDxfId="271" dataCellStyle="Heading 4" totalsRowCellStyle="Heading 1"/>
  </tableColumns>
  <tableStyleInfo name="Subtotal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ubtotals56" displayName="Subtotals56" ref="B23:G36" totalsRowCount="1" headerRowDxfId="269" dataDxfId="268" totalsRowDxfId="267" headerRowBorderDxfId="265" tableBorderDxfId="266" totalsRowBorderDxfId="264" headerRowCellStyle="Heading 1">
  <autoFilter ref="B23:G35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Item" totalsRowFunction="custom" dataDxfId="262" totalsRowDxfId="263" dataCellStyle="Heading 4">
      <totalsRowFormula>CONCATENATE($B$22," Subtotal")</totalsRowFormula>
    </tableColumn>
    <tableColumn id="13" xr3:uid="{00000000-0010-0000-0200-00000D000000}" name="Units" dataDxfId="260" totalsRowDxfId="261" dataCellStyle="Heading 4"/>
    <tableColumn id="5" xr3:uid="{00000000-0010-0000-0200-000005000000}" name="Quantity" dataDxfId="258" totalsRowDxfId="259" dataCellStyle="Currency"/>
    <tableColumn id="6" xr3:uid="{00000000-0010-0000-0200-000006000000}" name="Unit Cost" dataDxfId="256" totalsRowDxfId="257" dataCellStyle="Currency"/>
    <tableColumn id="2" xr3:uid="{00000000-0010-0000-0200-000002000000}" name="Cost" totalsRowFunction="sum" dataDxfId="254" totalsRowDxfId="255" dataCellStyle="Currency">
      <calculatedColumnFormula>Subtotals56[[#This Row],[Quantity]]*Subtotals56[[#This Row],[Unit Cost]]</calculatedColumnFormula>
    </tableColumn>
    <tableColumn id="12" xr3:uid="{00000000-0010-0000-0200-00000C000000}" name="Notes/Assumptions" dataDxfId="252" totalsRowDxfId="253" dataCellStyle="Heading 4"/>
  </tableColumns>
  <tableStyleInfo name="Subtotal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ubtotals57" displayName="Subtotals57" ref="B9:G20" totalsRowCount="1" headerRowDxfId="251" dataDxfId="250" totalsRowDxfId="249" headerRowBorderDxfId="247" tableBorderDxfId="248" totalsRowBorderDxfId="246" headerRowCellStyle="Heading 1">
  <autoFilter ref="B9:G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Position" totalsRowFunction="custom" dataDxfId="244" totalsRowDxfId="245" dataCellStyle="Heading 4">
      <totalsRowFormula>CONCATENATE($B$8," Subtotal")</totalsRowFormula>
    </tableColumn>
    <tableColumn id="13" xr3:uid="{00000000-0010-0000-0300-00000D000000}" name="Name" dataDxfId="242" totalsRowDxfId="243" dataCellStyle="Heading 4"/>
    <tableColumn id="5" xr3:uid="{00000000-0010-0000-0300-000005000000}" name="Person-days" dataDxfId="240" totalsRowDxfId="241" dataCellStyle="Currency"/>
    <tableColumn id="6" xr3:uid="{00000000-0010-0000-0300-000006000000}" name="Rate" dataDxfId="238" totalsRowDxfId="239" dataCellStyle="Currency"/>
    <tableColumn id="2" xr3:uid="{00000000-0010-0000-0300-000002000000}" name="Cost" totalsRowFunction="sum" dataDxfId="236" totalsRowDxfId="237" dataCellStyle="Currency">
      <calculatedColumnFormula>Subtotals57[[#This Row],[Person-days]]*Subtotals57[[#This Row],[Rate]]</calculatedColumnFormula>
    </tableColumn>
    <tableColumn id="12" xr3:uid="{00000000-0010-0000-0300-00000C000000}" name="Notes/Assumptions" dataDxfId="234" totalsRowDxfId="235" dataCellStyle="Heading 4" totalsRowCellStyle="Heading 1"/>
  </tableColumns>
  <tableStyleInfo name="Subtotal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ubtotals568" displayName="Subtotals568" ref="B23:G36" totalsRowCount="1" headerRowDxfId="233" dataDxfId="232" totalsRowDxfId="231" headerRowBorderDxfId="229" tableBorderDxfId="230" totalsRowBorderDxfId="228" headerRowCellStyle="Heading 1">
  <autoFilter ref="B23:G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400-000001000000}" name="Item" totalsRowFunction="custom" dataDxfId="226" totalsRowDxfId="227" dataCellStyle="Heading 4">
      <totalsRowFormula>CONCATENATE($B$22," Subtotal")</totalsRowFormula>
    </tableColumn>
    <tableColumn id="13" xr3:uid="{00000000-0010-0000-0400-00000D000000}" name="Units" dataDxfId="224" totalsRowDxfId="225" dataCellStyle="Heading 4"/>
    <tableColumn id="5" xr3:uid="{00000000-0010-0000-0400-000005000000}" name="Quantity" dataDxfId="222" totalsRowDxfId="223" dataCellStyle="Currency"/>
    <tableColumn id="6" xr3:uid="{00000000-0010-0000-0400-000006000000}" name="Unit Cost" dataDxfId="220" totalsRowDxfId="221" dataCellStyle="Currency"/>
    <tableColumn id="2" xr3:uid="{00000000-0010-0000-0400-000002000000}" name="Cost" totalsRowFunction="sum" dataDxfId="218" totalsRowDxfId="219" dataCellStyle="Currency">
      <calculatedColumnFormula>Subtotals568[[#This Row],[Quantity]]*Subtotals568[[#This Row],[Unit Cost]]</calculatedColumnFormula>
    </tableColumn>
    <tableColumn id="12" xr3:uid="{00000000-0010-0000-0400-00000C000000}" name="Notes/Assumptions" dataDxfId="216" totalsRowDxfId="217" dataCellStyle="Heading 4"/>
  </tableColumns>
  <tableStyleInfo name="Subtotal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ubtotals579" displayName="Subtotals579" ref="B9:G20" totalsRowCount="1" headerRowDxfId="215" dataDxfId="214" totalsRowDxfId="213" headerRowBorderDxfId="211" tableBorderDxfId="212" totalsRowBorderDxfId="210" headerRowCellStyle="Heading 1">
  <autoFilter ref="B9:G1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500-000001000000}" name="Position" totalsRowFunction="custom" dataDxfId="208" totalsRowDxfId="209" dataCellStyle="Heading 4">
      <totalsRowFormula>CONCATENATE($B$8," Subtotal")</totalsRowFormula>
    </tableColumn>
    <tableColumn id="13" xr3:uid="{00000000-0010-0000-0500-00000D000000}" name="Name" dataDxfId="206" totalsRowDxfId="207" dataCellStyle="Heading 4"/>
    <tableColumn id="5" xr3:uid="{00000000-0010-0000-0500-000005000000}" name="Person-days" dataDxfId="204" totalsRowDxfId="205" dataCellStyle="Currency"/>
    <tableColumn id="6" xr3:uid="{00000000-0010-0000-0500-000006000000}" name="Rate" dataDxfId="202" totalsRowDxfId="203" dataCellStyle="Currency"/>
    <tableColumn id="2" xr3:uid="{00000000-0010-0000-0500-000002000000}" name="Cost" totalsRowFunction="sum" dataDxfId="200" totalsRowDxfId="201" dataCellStyle="Currency">
      <calculatedColumnFormula>Subtotals579[[#This Row],[Person-days]]*Subtotals579[[#This Row],[Rate]]</calculatedColumnFormula>
    </tableColumn>
    <tableColumn id="12" xr3:uid="{00000000-0010-0000-0500-00000C000000}" name="Notes/Assumptions" dataDxfId="198" totalsRowDxfId="199" dataCellStyle="Heading 4" totalsRowCellStyle="Heading 1"/>
  </tableColumns>
  <tableStyleInfo name="Subtotal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btotals56810" displayName="Subtotals56810" ref="B23:G36" totalsRowCount="1" headerRowDxfId="197" dataDxfId="196" totalsRowDxfId="195" headerRowBorderDxfId="193" tableBorderDxfId="194" totalsRowBorderDxfId="192" headerRowCellStyle="Heading 1">
  <autoFilter ref="B23:G35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600-000001000000}" name="Item" totalsRowFunction="custom" dataDxfId="190" totalsRowDxfId="191" dataCellStyle="Heading 4">
      <totalsRowFormula>CONCATENATE($B$22," Subtotal")</totalsRowFormula>
    </tableColumn>
    <tableColumn id="13" xr3:uid="{00000000-0010-0000-0600-00000D000000}" name="Units" dataDxfId="188" totalsRowDxfId="189" dataCellStyle="Heading 4"/>
    <tableColumn id="5" xr3:uid="{00000000-0010-0000-0600-000005000000}" name="Quantity" dataDxfId="186" totalsRowDxfId="187" dataCellStyle="Currency"/>
    <tableColumn id="6" xr3:uid="{00000000-0010-0000-0600-000006000000}" name="Unit Cost" dataDxfId="184" totalsRowDxfId="185" dataCellStyle="Currency"/>
    <tableColumn id="2" xr3:uid="{00000000-0010-0000-0600-000002000000}" name="Cost" totalsRowFunction="sum" dataDxfId="182" totalsRowDxfId="183" dataCellStyle="Currency">
      <calculatedColumnFormula>Subtotals56810[[#This Row],[Quantity]]*Subtotals56810[[#This Row],[Unit Cost]]</calculatedColumnFormula>
    </tableColumn>
    <tableColumn id="12" xr3:uid="{00000000-0010-0000-0600-00000C000000}" name="Notes/Assumptions" dataDxfId="180" totalsRowDxfId="181" dataCellStyle="Heading 4"/>
  </tableColumns>
  <tableStyleInfo name="Subtotal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Subtotals57911" displayName="Subtotals57911" ref="B9:G20" totalsRowCount="1" headerRowDxfId="179" dataDxfId="178" totalsRowDxfId="177" headerRowBorderDxfId="175" tableBorderDxfId="176" totalsRowBorderDxfId="174" headerRowCellStyle="Heading 1">
  <autoFilter ref="B9:G19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700-000001000000}" name="Position" totalsRowFunction="custom" dataDxfId="172" totalsRowDxfId="173" dataCellStyle="Heading 4">
      <totalsRowFormula>CONCATENATE($B$8," Subtotal")</totalsRowFormula>
    </tableColumn>
    <tableColumn id="13" xr3:uid="{00000000-0010-0000-0700-00000D000000}" name="Name" dataDxfId="170" totalsRowDxfId="171" dataCellStyle="Heading 4"/>
    <tableColumn id="5" xr3:uid="{00000000-0010-0000-0700-000005000000}" name="Person-days" dataDxfId="168" totalsRowDxfId="169" dataCellStyle="Currency"/>
    <tableColumn id="6" xr3:uid="{00000000-0010-0000-0700-000006000000}" name="Rate" dataDxfId="166" totalsRowDxfId="167" dataCellStyle="Currency"/>
    <tableColumn id="2" xr3:uid="{00000000-0010-0000-0700-000002000000}" name="Cost" totalsRowFunction="sum" dataDxfId="164" totalsRowDxfId="165" dataCellStyle="Currency">
      <calculatedColumnFormula>Subtotals57911[[#This Row],[Person-days]]*Subtotals57911[[#This Row],[Rate]]</calculatedColumnFormula>
    </tableColumn>
    <tableColumn id="12" xr3:uid="{00000000-0010-0000-0700-00000C000000}" name="Notes/Assumptions" dataDxfId="162" totalsRowDxfId="163" dataCellStyle="Heading 4" totalsRowCellStyle="Heading 1"/>
  </tableColumns>
  <tableStyleInfo name="Subtotal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Subtotals5681012" displayName="Subtotals5681012" ref="B23:G36" totalsRowCount="1" headerRowDxfId="161" dataDxfId="160" totalsRowDxfId="159" headerRowBorderDxfId="157" tableBorderDxfId="158" totalsRowBorderDxfId="156" headerRowCellStyle="Heading 1">
  <autoFilter ref="B23:G35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800-000001000000}" name="Item" totalsRowFunction="custom" dataDxfId="154" totalsRowDxfId="155" dataCellStyle="Heading 4">
      <totalsRowFormula>CONCATENATE($B$22," Subtotal")</totalsRowFormula>
    </tableColumn>
    <tableColumn id="13" xr3:uid="{00000000-0010-0000-0800-00000D000000}" name="Units" dataDxfId="152" totalsRowDxfId="153" dataCellStyle="Heading 4"/>
    <tableColumn id="5" xr3:uid="{00000000-0010-0000-0800-000005000000}" name="Quantity" dataDxfId="150" totalsRowDxfId="151" dataCellStyle="Currency"/>
    <tableColumn id="6" xr3:uid="{00000000-0010-0000-0800-000006000000}" name="Unit Cost" dataDxfId="148" totalsRowDxfId="149" dataCellStyle="Currency"/>
    <tableColumn id="2" xr3:uid="{00000000-0010-0000-0800-000002000000}" name="Cost" totalsRowFunction="sum" dataDxfId="146" totalsRowDxfId="147" dataCellStyle="Currency">
      <calculatedColumnFormula>Subtotals5681012[[#This Row],[Quantity]]*Subtotals5681012[[#This Row],[Unit Cost]]</calculatedColumnFormula>
    </tableColumn>
    <tableColumn id="12" xr3:uid="{00000000-0010-0000-0800-00000C000000}" name="Notes/Assumptions" dataDxfId="144" totalsRowDxfId="145" dataCellStyle="Heading 4"/>
  </tableColumns>
  <tableStyleInfo name="Subtotal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I NEW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6588D"/>
      </a:accent1>
      <a:accent2>
        <a:srgbClr val="609F43"/>
      </a:accent2>
      <a:accent3>
        <a:srgbClr val="959497"/>
      </a:accent3>
      <a:accent4>
        <a:srgbClr val="7DA5BA"/>
      </a:accent4>
      <a:accent5>
        <a:srgbClr val="FAAB4F"/>
      </a:accent5>
      <a:accent6>
        <a:srgbClr val="B95957"/>
      </a:accent6>
      <a:hlink>
        <a:srgbClr val="355565"/>
      </a:hlink>
      <a:folHlink>
        <a:srgbClr val="729F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2:D14"/>
  <sheetViews>
    <sheetView showGridLines="0" showRowColHeaders="0" workbookViewId="0">
      <selection activeCell="C13" sqref="C13"/>
    </sheetView>
  </sheetViews>
  <sheetFormatPr defaultColWidth="9.140625" defaultRowHeight="14.45"/>
  <cols>
    <col min="1" max="1" width="6" style="28" customWidth="1"/>
    <col min="2" max="2" width="3.5703125" style="28" customWidth="1"/>
    <col min="3" max="3" width="148.85546875" style="28" customWidth="1"/>
    <col min="4" max="4" width="2.5703125" style="28" customWidth="1"/>
    <col min="5" max="16384" width="9.140625" style="28"/>
  </cols>
  <sheetData>
    <row r="2" spans="2:4">
      <c r="B2" s="27"/>
      <c r="C2" s="27"/>
      <c r="D2" s="27"/>
    </row>
    <row r="3" spans="2:4" ht="23.45">
      <c r="B3" s="27"/>
      <c r="C3" s="34" t="s">
        <v>0</v>
      </c>
      <c r="D3" s="27"/>
    </row>
    <row r="4" spans="2:4" ht="9" customHeight="1">
      <c r="B4" s="27"/>
      <c r="C4" s="27"/>
      <c r="D4" s="27"/>
    </row>
    <row r="5" spans="2:4" s="30" customFormat="1" ht="24.75" customHeight="1">
      <c r="B5" s="35" t="s">
        <v>1</v>
      </c>
      <c r="C5" s="31" t="s">
        <v>2</v>
      </c>
      <c r="D5" s="29"/>
    </row>
    <row r="6" spans="2:4" s="30" customFormat="1" ht="24.75" customHeight="1">
      <c r="B6" s="35"/>
      <c r="C6" s="31" t="s">
        <v>3</v>
      </c>
      <c r="D6" s="27"/>
    </row>
    <row r="7" spans="2:4" ht="24.75" customHeight="1">
      <c r="B7" s="35"/>
      <c r="C7" s="31"/>
      <c r="D7" s="27"/>
    </row>
    <row r="8" spans="2:4" ht="24.75" customHeight="1">
      <c r="B8" s="35" t="s">
        <v>1</v>
      </c>
      <c r="C8" s="32" t="s">
        <v>4</v>
      </c>
      <c r="D8" s="29"/>
    </row>
    <row r="9" spans="2:4" ht="24.75" customHeight="1">
      <c r="B9" s="35"/>
      <c r="C9" s="31"/>
      <c r="D9" s="27"/>
    </row>
    <row r="10" spans="2:4" ht="24.75" customHeight="1">
      <c r="B10" s="35" t="s">
        <v>1</v>
      </c>
      <c r="C10" s="32" t="s">
        <v>5</v>
      </c>
      <c r="D10" s="27"/>
    </row>
    <row r="11" spans="2:4" ht="24.75" customHeight="1">
      <c r="B11" s="35" t="s">
        <v>1</v>
      </c>
      <c r="C11" s="56" t="s">
        <v>6</v>
      </c>
      <c r="D11" s="27"/>
    </row>
    <row r="12" spans="2:4" ht="24.75" customHeight="1">
      <c r="B12" s="27"/>
      <c r="C12" s="33"/>
      <c r="D12" s="27"/>
    </row>
    <row r="13" spans="2:4" ht="15.6">
      <c r="B13" s="27"/>
      <c r="C13" s="33"/>
      <c r="D13" s="27"/>
    </row>
    <row r="14" spans="2:4">
      <c r="B14" s="27"/>
      <c r="C14" s="27"/>
      <c r="D14" s="27"/>
    </row>
  </sheetData>
  <sheetProtection algorithmName="SHA-512" hashValue="ln21ABOAm3AH9i37oJvltcRMMr8QP43rIR2sL3hRJ1+7DCiItYbOjG/awiQb7XU1eOUqM/Coui5sUurf10FEAQ==" saltValue="7+1iNyKbsm7Vk1Yx+bCynQ==" spinCount="100000" sheet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G36"/>
  <sheetViews>
    <sheetView showGridLines="0" workbookViewId="0">
      <selection activeCell="C4" sqref="C4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7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/>
      <c r="E4" s="59" t="s">
        <v>57</v>
      </c>
      <c r="F4" s="60"/>
      <c r="G4" s="65" t="s">
        <v>27</v>
      </c>
    </row>
    <row r="5" spans="2:7" ht="20.25" customHeight="1">
      <c r="B5" s="19" t="s">
        <v>28</v>
      </c>
      <c r="C5" s="21">
        <f>SUM(F20,F36)</f>
        <v>0</v>
      </c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Subtotals5791131315[[#This Row],[Person-days]]*Subtotals5791131315[[#This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Subtotals5791131315[[#This Row],[Person-days]]*Subtotals5791131315[[#This Row],[Rate]]</f>
        <v>0</v>
      </c>
      <c r="G11" s="5"/>
    </row>
    <row r="12" spans="2:7">
      <c r="B12" s="2"/>
      <c r="C12" s="2"/>
      <c r="D12" s="17"/>
      <c r="E12" s="3"/>
      <c r="F12" s="3">
        <f>Subtotals5791131315[[#This Row],[Person-days]]*Subtotals5791131315[[#This Row],[Rate]]</f>
        <v>0</v>
      </c>
      <c r="G12" s="5"/>
    </row>
    <row r="13" spans="2:7">
      <c r="B13" s="22"/>
      <c r="C13" s="6"/>
      <c r="D13" s="23"/>
      <c r="E13" s="24"/>
      <c r="F13" s="25">
        <f>Subtotals5791131315[[#This Row],[Person-days]]*Subtotals5791131315[[#This Row],[Rate]]</f>
        <v>0</v>
      </c>
      <c r="G13" s="7"/>
    </row>
    <row r="14" spans="2:7">
      <c r="B14" s="22"/>
      <c r="C14" s="6"/>
      <c r="D14" s="23"/>
      <c r="E14" s="24"/>
      <c r="F14" s="25">
        <f>Subtotals5791131315[[#This Row],[Person-days]]*Subtotals5791131315[[#This Row],[Rate]]</f>
        <v>0</v>
      </c>
      <c r="G14" s="7"/>
    </row>
    <row r="15" spans="2:7">
      <c r="B15" s="22"/>
      <c r="C15" s="6"/>
      <c r="D15" s="23"/>
      <c r="E15" s="24"/>
      <c r="F15" s="25">
        <f>Subtotals5791131315[[#This Row],[Person-days]]*Subtotals5791131315[[#This Row],[Rate]]</f>
        <v>0</v>
      </c>
      <c r="G15" s="7"/>
    </row>
    <row r="16" spans="2:7">
      <c r="B16" s="22"/>
      <c r="C16" s="6"/>
      <c r="D16" s="23"/>
      <c r="E16" s="24"/>
      <c r="F16" s="25">
        <f>Subtotals5791131315[[#This Row],[Person-days]]*Subtotals5791131315[[#This Row],[Rate]]</f>
        <v>0</v>
      </c>
      <c r="G16" s="7"/>
    </row>
    <row r="17" spans="2:7">
      <c r="B17" s="22"/>
      <c r="C17" s="6"/>
      <c r="D17" s="23"/>
      <c r="E17" s="24"/>
      <c r="F17" s="25">
        <f>Subtotals5791131315[[#This Row],[Person-days]]*Subtotals5791131315[[#This Row],[Rate]]</f>
        <v>0</v>
      </c>
      <c r="G17" s="7"/>
    </row>
    <row r="18" spans="2:7">
      <c r="B18" s="22"/>
      <c r="C18" s="6"/>
      <c r="D18" s="23"/>
      <c r="E18" s="24"/>
      <c r="F18" s="25">
        <f>Subtotals5791131315[[#This Row],[Person-days]]*Subtotals5791131315[[#This Row],[Rate]]</f>
        <v>0</v>
      </c>
      <c r="G18" s="7"/>
    </row>
    <row r="19" spans="2:7">
      <c r="B19" s="22"/>
      <c r="C19" s="6"/>
      <c r="D19" s="23"/>
      <c r="E19" s="24"/>
      <c r="F19" s="25">
        <f>Subtotals5791131315[[#This Row],[Person-days]]*Subtotals5791131315[[#This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SUBTOTAL(109,Subtotals5791131315[Cost])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Subtotals568101241416[[#This Row],[Quantity]]*Subtotals568101241416[[#This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Subtotals568101241416[[#This Row],[Quantity]]*Subtotals568101241416[[#This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Subtotals568101241416[[#This Row],[Quantity]]*Subtotals568101241416[[#This Row],[Unit Cost]]</f>
        <v>0</v>
      </c>
      <c r="G26" s="5"/>
    </row>
    <row r="27" spans="2:7">
      <c r="B27" s="6"/>
      <c r="C27" s="6"/>
      <c r="D27" s="26"/>
      <c r="E27" s="24"/>
      <c r="F27" s="25">
        <f>Subtotals568101241416[[#This Row],[Quantity]]*Subtotals568101241416[[#This Row],[Unit Cost]]</f>
        <v>0</v>
      </c>
      <c r="G27" s="7"/>
    </row>
    <row r="28" spans="2:7">
      <c r="B28" s="6"/>
      <c r="C28" s="6"/>
      <c r="D28" s="26"/>
      <c r="E28" s="24"/>
      <c r="F28" s="25">
        <f>Subtotals568101241416[[#This Row],[Quantity]]*Subtotals568101241416[[#This Row],[Unit Cost]]</f>
        <v>0</v>
      </c>
      <c r="G28" s="7"/>
    </row>
    <row r="29" spans="2:7">
      <c r="B29" s="6"/>
      <c r="C29" s="6"/>
      <c r="D29" s="26"/>
      <c r="E29" s="24"/>
      <c r="F29" s="25">
        <f>Subtotals568101241416[[#This Row],[Quantity]]*Subtotals568101241416[[#This Row],[Unit Cost]]</f>
        <v>0</v>
      </c>
      <c r="G29" s="7"/>
    </row>
    <row r="30" spans="2:7">
      <c r="B30" s="6"/>
      <c r="C30" s="6"/>
      <c r="D30" s="26"/>
      <c r="E30" s="24"/>
      <c r="F30" s="25">
        <f>Subtotals568101241416[[#This Row],[Quantity]]*Subtotals568101241416[[#This Row],[Unit Cost]]</f>
        <v>0</v>
      </c>
      <c r="G30" s="7"/>
    </row>
    <row r="31" spans="2:7">
      <c r="B31" s="2"/>
      <c r="C31" s="2"/>
      <c r="D31" s="16"/>
      <c r="E31" s="4"/>
      <c r="F31" s="1">
        <f>Subtotals568101241416[[#This Row],[Quantity]]*Subtotals568101241416[[#This Row],[Unit Cost]]</f>
        <v>0</v>
      </c>
      <c r="G31" s="5"/>
    </row>
    <row r="32" spans="2:7">
      <c r="B32" s="2"/>
      <c r="C32" s="2"/>
      <c r="D32" s="16"/>
      <c r="E32" s="4"/>
      <c r="F32" s="1">
        <f>Subtotals568101241416[[#This Row],[Quantity]]*Subtotals568101241416[[#This Row],[Unit Cost]]</f>
        <v>0</v>
      </c>
      <c r="G32" s="5"/>
    </row>
    <row r="33" spans="2:7">
      <c r="B33" s="2"/>
      <c r="C33" s="2"/>
      <c r="D33" s="16"/>
      <c r="E33" s="4"/>
      <c r="F33" s="1">
        <f>Subtotals568101241416[[#This Row],[Quantity]]*Subtotals568101241416[[#This Row],[Unit Cost]]</f>
        <v>0</v>
      </c>
      <c r="G33" s="5"/>
    </row>
    <row r="34" spans="2:7">
      <c r="B34" s="2"/>
      <c r="C34" s="2"/>
      <c r="D34" s="16"/>
      <c r="E34" s="4"/>
      <c r="F34" s="1">
        <f>Subtotals568101241416[[#This Row],[Quantity]]*Subtotals568101241416[[#This Row],[Unit Cost]]</f>
        <v>0</v>
      </c>
      <c r="G34" s="5"/>
    </row>
    <row r="35" spans="2:7">
      <c r="B35" s="2"/>
      <c r="C35" s="2"/>
      <c r="D35" s="16"/>
      <c r="E35" s="4"/>
      <c r="F35" s="1">
        <f>Subtotals568101241416[[#This Row],[Quantity]]*Subtotals568101241416[[#This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G36"/>
  <sheetViews>
    <sheetView showGridLines="0" workbookViewId="0">
      <selection activeCell="C4" sqref="C4"/>
    </sheetView>
  </sheetViews>
  <sheetFormatPr defaultColWidth="8.5703125" defaultRowHeight="14.45"/>
  <cols>
    <col min="1" max="1" width="9.140625" style="42" customWidth="1"/>
    <col min="2" max="2" width="33" style="42" customWidth="1"/>
    <col min="3" max="3" width="29.42578125" style="42" customWidth="1"/>
    <col min="4" max="4" width="17.42578125" style="42" customWidth="1"/>
    <col min="5" max="5" width="22.5703125" style="42" customWidth="1"/>
    <col min="6" max="6" width="22" style="42" customWidth="1"/>
    <col min="7" max="7" width="45.42578125" style="42" customWidth="1"/>
    <col min="8" max="16384" width="8.5703125" style="42"/>
  </cols>
  <sheetData>
    <row r="3" spans="2:7" ht="20.25" customHeight="1">
      <c r="B3" s="19" t="s">
        <v>22</v>
      </c>
      <c r="C3" s="20">
        <v>8</v>
      </c>
      <c r="D3" s="53"/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/>
      <c r="D4" s="53"/>
      <c r="E4" s="59" t="s">
        <v>57</v>
      </c>
      <c r="F4" s="60"/>
      <c r="G4" s="65" t="s">
        <v>27</v>
      </c>
    </row>
    <row r="5" spans="2:7" ht="20.25" customHeight="1">
      <c r="B5" s="19" t="s">
        <v>28</v>
      </c>
      <c r="C5" s="21"/>
      <c r="D5" s="53"/>
      <c r="E5" s="61"/>
      <c r="F5" s="62"/>
      <c r="G5" s="66"/>
    </row>
    <row r="6" spans="2:7" ht="48.75" customHeight="1">
      <c r="B6" s="53"/>
      <c r="C6" s="53"/>
      <c r="D6" s="53"/>
      <c r="E6" s="63"/>
      <c r="F6" s="64"/>
      <c r="G6" s="67"/>
    </row>
    <row r="8" spans="2:7" ht="18.600000000000001">
      <c r="B8" s="13" t="s">
        <v>29</v>
      </c>
      <c r="C8" s="53"/>
      <c r="D8" s="53"/>
      <c r="E8" s="53"/>
      <c r="F8" s="53"/>
      <c r="G8" s="53"/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Subtotals579113131517[[#This Row],[Person-days]]*Subtotals579113131517[[#This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Subtotals579113131517[[#This Row],[Person-days]]*Subtotals579113131517[[#This Row],[Rate]]</f>
        <v>0</v>
      </c>
      <c r="G11" s="5"/>
    </row>
    <row r="12" spans="2:7">
      <c r="B12" s="2"/>
      <c r="C12" s="2"/>
      <c r="D12" s="17"/>
      <c r="E12" s="3"/>
      <c r="F12" s="3">
        <f>Subtotals579113131517[[#This Row],[Person-days]]*Subtotals579113131517[[#This Row],[Rate]]</f>
        <v>0</v>
      </c>
      <c r="G12" s="5"/>
    </row>
    <row r="13" spans="2:7">
      <c r="B13" s="54"/>
      <c r="C13" s="2"/>
      <c r="D13" s="55"/>
      <c r="E13" s="4"/>
      <c r="F13" s="3">
        <f>Subtotals579113131517[[#This Row],[Person-days]]*Subtotals579113131517[[#This Row],[Rate]]</f>
        <v>0</v>
      </c>
      <c r="G13" s="5"/>
    </row>
    <row r="14" spans="2:7">
      <c r="B14" s="54"/>
      <c r="C14" s="2"/>
      <c r="D14" s="55"/>
      <c r="E14" s="4"/>
      <c r="F14" s="3">
        <f>Subtotals579113131517[[#This Row],[Person-days]]*Subtotals579113131517[[#This Row],[Rate]]</f>
        <v>0</v>
      </c>
      <c r="G14" s="5"/>
    </row>
    <row r="15" spans="2:7">
      <c r="B15" s="54"/>
      <c r="C15" s="2"/>
      <c r="D15" s="55"/>
      <c r="E15" s="4"/>
      <c r="F15" s="3">
        <f>Subtotals579113131517[[#This Row],[Person-days]]*Subtotals579113131517[[#This Row],[Rate]]</f>
        <v>0</v>
      </c>
      <c r="G15" s="5"/>
    </row>
    <row r="16" spans="2:7">
      <c r="B16" s="54"/>
      <c r="C16" s="2"/>
      <c r="D16" s="55"/>
      <c r="E16" s="4"/>
      <c r="F16" s="3">
        <f>Subtotals579113131517[[#This Row],[Person-days]]*Subtotals579113131517[[#This Row],[Rate]]</f>
        <v>0</v>
      </c>
      <c r="G16" s="5"/>
    </row>
    <row r="17" spans="2:7">
      <c r="B17" s="54"/>
      <c r="C17" s="2"/>
      <c r="D17" s="55"/>
      <c r="E17" s="4"/>
      <c r="F17" s="3">
        <f>Subtotals579113131517[[#This Row],[Person-days]]*Subtotals579113131517[[#This Row],[Rate]]</f>
        <v>0</v>
      </c>
      <c r="G17" s="5"/>
    </row>
    <row r="18" spans="2:7">
      <c r="B18" s="54"/>
      <c r="C18" s="2"/>
      <c r="D18" s="55"/>
      <c r="E18" s="4"/>
      <c r="F18" s="3">
        <f>Subtotals579113131517[[#This Row],[Person-days]]*Subtotals579113131517[[#This Row],[Rate]]</f>
        <v>0</v>
      </c>
      <c r="G18" s="5"/>
    </row>
    <row r="19" spans="2:7">
      <c r="B19" s="54"/>
      <c r="C19" s="2"/>
      <c r="D19" s="55"/>
      <c r="E19" s="4"/>
      <c r="F19" s="3">
        <f>Subtotals579113131517[[#This Row],[Person-days]]*Subtotals579113131517[[#This Row],[Rate]]</f>
        <v>0</v>
      </c>
      <c r="G19" s="5"/>
    </row>
    <row r="20" spans="2:7" s="43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SUBTOTAL(109,Subtotals579113131517[Cost])</f>
        <v>0</v>
      </c>
      <c r="G20" s="14"/>
    </row>
    <row r="22" spans="2:7" ht="18.600000000000001">
      <c r="B22" s="13" t="s">
        <v>40</v>
      </c>
      <c r="C22" s="53"/>
      <c r="D22" s="53"/>
      <c r="E22" s="53"/>
      <c r="F22" s="53"/>
      <c r="G22" s="53"/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2" t="s">
        <v>46</v>
      </c>
      <c r="D24" s="15">
        <v>5</v>
      </c>
      <c r="E24" s="3"/>
      <c r="F24" s="3">
        <f>Subtotals56810124141618[[#This Row],[Quantity]]*Subtotals56810124141618[[#This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Subtotals56810124141618[[#This Row],[Quantity]]*Subtotals56810124141618[[#This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Subtotals56810124141618[[#This Row],[Quantity]]*Subtotals56810124141618[[#This Row],[Unit Cost]]</f>
        <v>0</v>
      </c>
      <c r="G26" s="5"/>
    </row>
    <row r="27" spans="2:7">
      <c r="B27" s="2"/>
      <c r="C27" s="2"/>
      <c r="D27" s="16"/>
      <c r="E27" s="4"/>
      <c r="F27" s="3">
        <f>Subtotals56810124141618[[#This Row],[Quantity]]*Subtotals56810124141618[[#This Row],[Unit Cost]]</f>
        <v>0</v>
      </c>
      <c r="G27" s="5"/>
    </row>
    <row r="28" spans="2:7">
      <c r="B28" s="6"/>
      <c r="C28" s="2"/>
      <c r="D28" s="16"/>
      <c r="E28" s="4"/>
      <c r="F28" s="3">
        <f>Subtotals56810124141618[[#This Row],[Quantity]]*Subtotals56810124141618[[#This Row],[Unit Cost]]</f>
        <v>0</v>
      </c>
      <c r="G28" s="5"/>
    </row>
    <row r="29" spans="2:7">
      <c r="B29" s="2"/>
      <c r="C29" s="2"/>
      <c r="D29" s="16"/>
      <c r="E29" s="4"/>
      <c r="F29" s="3">
        <f>Subtotals56810124141618[[#This Row],[Quantity]]*Subtotals56810124141618[[#This Row],[Unit Cost]]</f>
        <v>0</v>
      </c>
      <c r="G29" s="5"/>
    </row>
    <row r="30" spans="2:7">
      <c r="B30" s="2"/>
      <c r="C30" s="2"/>
      <c r="D30" s="16"/>
      <c r="E30" s="4"/>
      <c r="F30" s="3">
        <f>Subtotals56810124141618[[#This Row],[Quantity]]*Subtotals56810124141618[[#This Row],[Unit Cost]]</f>
        <v>0</v>
      </c>
      <c r="G30" s="5"/>
    </row>
    <row r="31" spans="2:7">
      <c r="B31" s="2"/>
      <c r="C31" s="2"/>
      <c r="D31" s="16"/>
      <c r="E31" s="4"/>
      <c r="F31" s="1">
        <f>Subtotals56810124141618[[#This Row],[Quantity]]*Subtotals56810124141618[[#This Row],[Unit Cost]]</f>
        <v>0</v>
      </c>
      <c r="G31" s="5"/>
    </row>
    <row r="32" spans="2:7">
      <c r="B32" s="2"/>
      <c r="C32" s="2"/>
      <c r="D32" s="16"/>
      <c r="E32" s="4"/>
      <c r="F32" s="1">
        <f>Subtotals56810124141618[[#This Row],[Quantity]]*Subtotals56810124141618[[#This Row],[Unit Cost]]</f>
        <v>0</v>
      </c>
      <c r="G32" s="5"/>
    </row>
    <row r="33" spans="2:7">
      <c r="B33" s="2"/>
      <c r="C33" s="2"/>
      <c r="D33" s="16"/>
      <c r="E33" s="4"/>
      <c r="F33" s="1">
        <f>Subtotals56810124141618[[#This Row],[Quantity]]*Subtotals56810124141618[[#This Row],[Unit Cost]]</f>
        <v>0</v>
      </c>
      <c r="G33" s="5"/>
    </row>
    <row r="34" spans="2:7">
      <c r="B34" s="2"/>
      <c r="C34" s="2"/>
      <c r="D34" s="16"/>
      <c r="E34" s="4"/>
      <c r="F34" s="1">
        <f>Subtotals56810124141618[[#This Row],[Quantity]]*Subtotals56810124141618[[#This Row],[Unit Cost]]</f>
        <v>0</v>
      </c>
      <c r="G34" s="5"/>
    </row>
    <row r="35" spans="2:7">
      <c r="B35" s="2"/>
      <c r="C35" s="2"/>
      <c r="D35" s="16"/>
      <c r="E35" s="4"/>
      <c r="F35" s="1">
        <f>Subtotals56810124141618[[#This Row],[Quantity]]*Subtotals56810124141618[[#This Row],[Unit Cost]]</f>
        <v>0</v>
      </c>
      <c r="G35" s="5"/>
    </row>
    <row r="36" spans="2:7" s="43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SUBTOTAL(109,Subtotals56810124141618[Cost])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2:F22"/>
  <sheetViews>
    <sheetView showGridLines="0" tabSelected="1" workbookViewId="0">
      <selection activeCell="E10" sqref="E10"/>
    </sheetView>
  </sheetViews>
  <sheetFormatPr defaultColWidth="9.140625" defaultRowHeight="14.45"/>
  <cols>
    <col min="1" max="1" width="5.140625" style="36" customWidth="1"/>
    <col min="2" max="2" width="3.42578125" style="36" customWidth="1"/>
    <col min="3" max="3" width="5.42578125" style="36" customWidth="1"/>
    <col min="4" max="4" width="43.28515625" style="36" customWidth="1"/>
    <col min="5" max="5" width="45.7109375" style="36" customWidth="1"/>
    <col min="6" max="6" width="3.42578125" style="36" customWidth="1"/>
    <col min="7" max="16384" width="9.140625" style="36"/>
  </cols>
  <sheetData>
    <row r="2" spans="2:6" ht="13.5" customHeight="1">
      <c r="B2" s="45"/>
      <c r="C2" s="45"/>
      <c r="D2" s="45"/>
      <c r="E2" s="45"/>
      <c r="F2" s="45"/>
    </row>
    <row r="3" spans="2:6" ht="26.1">
      <c r="B3" s="45"/>
      <c r="C3" s="45"/>
      <c r="D3" s="58" t="s">
        <v>7</v>
      </c>
      <c r="E3" s="58"/>
      <c r="F3" s="45"/>
    </row>
    <row r="4" spans="2:6">
      <c r="B4" s="45"/>
      <c r="C4" s="45"/>
      <c r="D4" s="45"/>
      <c r="E4" s="45"/>
      <c r="F4" s="45"/>
    </row>
    <row r="5" spans="2:6" ht="23.25" customHeight="1">
      <c r="B5" s="45"/>
      <c r="C5" s="45"/>
      <c r="D5" s="46" t="s">
        <v>8</v>
      </c>
      <c r="E5" s="44" t="s">
        <v>9</v>
      </c>
      <c r="F5" s="45"/>
    </row>
    <row r="6" spans="2:6" ht="23.25" customHeight="1">
      <c r="B6" s="45"/>
      <c r="C6" s="45"/>
      <c r="D6" s="46" t="s">
        <v>10</v>
      </c>
      <c r="E6" s="44" t="s">
        <v>11</v>
      </c>
      <c r="F6" s="45"/>
    </row>
    <row r="7" spans="2:6" ht="23.25" customHeight="1">
      <c r="B7" s="45"/>
      <c r="C7" s="45"/>
      <c r="D7" s="46" t="s">
        <v>12</v>
      </c>
      <c r="E7" s="37"/>
      <c r="F7" s="45"/>
    </row>
    <row r="8" spans="2:6" ht="23.25" customHeight="1">
      <c r="B8" s="45"/>
      <c r="C8" s="45"/>
      <c r="D8" s="46" t="s">
        <v>13</v>
      </c>
      <c r="E8" s="38"/>
      <c r="F8" s="45"/>
    </row>
    <row r="9" spans="2:6" ht="23.25" customHeight="1">
      <c r="B9" s="45"/>
      <c r="C9" s="45"/>
      <c r="D9" s="46" t="s">
        <v>14</v>
      </c>
      <c r="E9" s="37"/>
      <c r="F9" s="45"/>
    </row>
    <row r="10" spans="2:6">
      <c r="B10" s="45"/>
      <c r="C10" s="45"/>
      <c r="D10" s="45"/>
      <c r="E10" s="45"/>
      <c r="F10" s="45"/>
    </row>
    <row r="11" spans="2:6">
      <c r="B11" s="45"/>
      <c r="C11" s="45"/>
      <c r="D11" s="45"/>
      <c r="E11" s="45"/>
      <c r="F11" s="45"/>
    </row>
    <row r="12" spans="2:6" ht="26.25" customHeight="1">
      <c r="B12" s="45"/>
      <c r="C12" s="47" t="s">
        <v>15</v>
      </c>
      <c r="D12" s="48" t="s">
        <v>16</v>
      </c>
      <c r="E12" s="49" t="s">
        <v>17</v>
      </c>
      <c r="F12" s="45"/>
    </row>
    <row r="13" spans="2:6" ht="23.25" customHeight="1">
      <c r="B13" s="45"/>
      <c r="C13" s="50">
        <f>'1'!C3</f>
        <v>1</v>
      </c>
      <c r="D13" s="51" t="str">
        <f>'1'!$C$4</f>
        <v>Start-up and management</v>
      </c>
      <c r="E13" s="52">
        <f>'1'!C5</f>
        <v>0</v>
      </c>
      <c r="F13" s="45"/>
    </row>
    <row r="14" spans="2:6" ht="23.25" customHeight="1">
      <c r="B14" s="45"/>
      <c r="C14" s="50">
        <f>'2'!C3</f>
        <v>2</v>
      </c>
      <c r="D14" s="51" t="str">
        <f>'2'!C4</f>
        <v>Training and Piloting</v>
      </c>
      <c r="E14" s="52">
        <f>'2'!C5</f>
        <v>0</v>
      </c>
      <c r="F14" s="45"/>
    </row>
    <row r="15" spans="2:6" ht="23.25" customHeight="1">
      <c r="B15" s="45"/>
      <c r="C15" s="50">
        <f>'3'!C3</f>
        <v>3</v>
      </c>
      <c r="D15" s="51" t="str">
        <f>'3'!C4</f>
        <v>Data Collection</v>
      </c>
      <c r="E15" s="52">
        <f>'3'!C5</f>
        <v>0</v>
      </c>
      <c r="F15" s="45"/>
    </row>
    <row r="16" spans="2:6" ht="23.25" customHeight="1">
      <c r="B16" s="45"/>
      <c r="C16" s="50">
        <f>'4'!C3</f>
        <v>4</v>
      </c>
      <c r="D16" s="51" t="str">
        <f>'4'!C4</f>
        <v>Other</v>
      </c>
      <c r="E16" s="52">
        <f>'4'!C5</f>
        <v>0</v>
      </c>
      <c r="F16" s="45"/>
    </row>
    <row r="17" spans="2:6" ht="23.25" customHeight="1">
      <c r="B17" s="45"/>
      <c r="C17" s="50">
        <f>'5'!C3</f>
        <v>5</v>
      </c>
      <c r="D17" s="51">
        <f>'5'!C4</f>
        <v>0</v>
      </c>
      <c r="E17" s="52">
        <f>'5'!C5</f>
        <v>0</v>
      </c>
      <c r="F17" s="45"/>
    </row>
    <row r="18" spans="2:6" ht="23.25" customHeight="1">
      <c r="B18" s="45"/>
      <c r="C18" s="50">
        <f>'6'!C3</f>
        <v>6</v>
      </c>
      <c r="D18" s="51">
        <f>'6'!C4</f>
        <v>0</v>
      </c>
      <c r="E18" s="52">
        <f>'6'!C5</f>
        <v>0</v>
      </c>
      <c r="F18" s="45"/>
    </row>
    <row r="19" spans="2:6" ht="23.25" customHeight="1">
      <c r="B19" s="45"/>
      <c r="C19" s="50">
        <f>'7'!C3</f>
        <v>7</v>
      </c>
      <c r="D19" s="51">
        <f>'7'!C4</f>
        <v>0</v>
      </c>
      <c r="E19" s="52">
        <f>'7'!C5</f>
        <v>0</v>
      </c>
      <c r="F19" s="45"/>
    </row>
    <row r="20" spans="2:6" ht="23.25" customHeight="1">
      <c r="B20" s="45"/>
      <c r="C20" s="50">
        <f>'8'!C3</f>
        <v>8</v>
      </c>
      <c r="D20" s="51">
        <f>'8'!C4</f>
        <v>0</v>
      </c>
      <c r="E20" s="52">
        <f>'8'!C5</f>
        <v>0</v>
      </c>
      <c r="F20" s="45"/>
    </row>
    <row r="21" spans="2:6" ht="23.25" customHeight="1">
      <c r="B21" s="45"/>
      <c r="C21" s="39"/>
      <c r="D21" s="40" t="s">
        <v>18</v>
      </c>
      <c r="E21" s="41">
        <f>SUBTOTAL(109,Subtotals[Subtotal (USD)])</f>
        <v>0</v>
      </c>
      <c r="F21" s="45"/>
    </row>
    <row r="22" spans="2:6">
      <c r="B22" s="45"/>
      <c r="C22" s="45"/>
      <c r="D22" s="45"/>
      <c r="E22" s="45"/>
      <c r="F22" s="45"/>
    </row>
  </sheetData>
  <sheetProtection algorithmName="SHA-512" hashValue="YlTYX0n8xbfOrs/Dd4807wdHbueooqPLo2kB2GmOrHvSI/L5DQSr+jJx/YkXxqXj/bTzGgmzsGpEGtx7Pcyeog==" saltValue="j0IIJR9A5g9hru9zKqsEog==" spinCount="100000" sheet="1"/>
  <mergeCells count="1">
    <mergeCell ref="D3:E3"/>
  </mergeCells>
  <dataValidations count="1">
    <dataValidation type="list" allowBlank="1" showInputMessage="1" showErrorMessage="1" sqref="E9" xr:uid="{00000000-0002-0000-0100-000000000000}">
      <formula1>"Yes,No"</formula1>
    </dataValidation>
  </dataValidations>
  <pageMargins left="0.7" right="0.7" top="0.75" bottom="0.75" header="0.3" footer="0.3"/>
  <pageSetup orientation="portrait" r:id="rId1"/>
  <ignoredErrors>
    <ignoredError sqref="D14:E16 D17:D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5"/>
  <sheetViews>
    <sheetView workbookViewId="0">
      <selection activeCell="B20" sqref="B20"/>
    </sheetView>
  </sheetViews>
  <sheetFormatPr defaultRowHeight="14.45"/>
  <cols>
    <col min="1" max="1" width="10.85546875" bestFit="1" customWidth="1"/>
  </cols>
  <sheetData>
    <row r="3" spans="1:2">
      <c r="A3" t="s">
        <v>19</v>
      </c>
    </row>
    <row r="5" spans="1:2">
      <c r="A5" t="s">
        <v>20</v>
      </c>
      <c r="B5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6"/>
  <sheetViews>
    <sheetView showGridLines="0" workbookViewId="0">
      <selection activeCell="E24" sqref="E24"/>
    </sheetView>
  </sheetViews>
  <sheetFormatPr defaultRowHeight="14.45"/>
  <cols>
    <col min="1" max="1" width="9.140625" customWidth="1"/>
    <col min="2" max="2" width="33" customWidth="1"/>
    <col min="3" max="3" width="29.5703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1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 t="s">
        <v>25</v>
      </c>
      <c r="E4" s="59" t="s">
        <v>26</v>
      </c>
      <c r="F4" s="60"/>
      <c r="G4" s="65" t="s">
        <v>27</v>
      </c>
    </row>
    <row r="5" spans="2:7" ht="20.25" customHeight="1">
      <c r="B5" s="19" t="s">
        <v>28</v>
      </c>
      <c r="C5" s="21">
        <f>SUM(F20,F36)</f>
        <v>0</v>
      </c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6" t="s">
        <v>36</v>
      </c>
      <c r="C10" s="2"/>
      <c r="D10" s="17"/>
      <c r="E10" s="3"/>
      <c r="F10" s="3">
        <f>Subtotals5[[#This Row],[Person-days]]*Subtotals5[[#This Row],[Rate]]</f>
        <v>0</v>
      </c>
      <c r="G10" s="5"/>
    </row>
    <row r="11" spans="2:7">
      <c r="B11" s="6" t="s">
        <v>37</v>
      </c>
      <c r="C11" s="2"/>
      <c r="D11" s="17"/>
      <c r="E11" s="3"/>
      <c r="F11" s="3">
        <f>Subtotals5[[#This Row],[Person-days]]*Subtotals5[[#This Row],[Rate]]</f>
        <v>0</v>
      </c>
      <c r="G11" s="5"/>
    </row>
    <row r="12" spans="2:7">
      <c r="B12" s="6" t="s">
        <v>38</v>
      </c>
      <c r="C12" s="2"/>
      <c r="D12" s="17"/>
      <c r="E12" s="3"/>
      <c r="F12" s="3">
        <f>Subtotals5[[#This Row],[Person-days]]*Subtotals5[[#This Row],[Rate]]</f>
        <v>0</v>
      </c>
      <c r="G12" s="5"/>
    </row>
    <row r="13" spans="2:7">
      <c r="B13" s="6" t="s">
        <v>39</v>
      </c>
      <c r="C13" s="6"/>
      <c r="D13" s="23"/>
      <c r="E13" s="24"/>
      <c r="F13" s="25">
        <f>Subtotals5[[#This Row],[Person-days]]*Subtotals5[[#This Row],[Rate]]</f>
        <v>0</v>
      </c>
      <c r="G13" s="7"/>
    </row>
    <row r="14" spans="2:7">
      <c r="B14" s="22"/>
      <c r="C14" s="6"/>
      <c r="D14" s="23"/>
      <c r="E14" s="24"/>
      <c r="F14" s="25">
        <f>Subtotals5[[#This Row],[Person-days]]*Subtotals5[[#This Row],[Rate]]</f>
        <v>0</v>
      </c>
      <c r="G14" s="7"/>
    </row>
    <row r="15" spans="2:7">
      <c r="B15" s="22"/>
      <c r="C15" s="6"/>
      <c r="D15" s="23"/>
      <c r="E15" s="24"/>
      <c r="F15" s="25">
        <f>Subtotals5[[#This Row],[Person-days]]*Subtotals5[[#This Row],[Rate]]</f>
        <v>0</v>
      </c>
      <c r="G15" s="7"/>
    </row>
    <row r="16" spans="2:7">
      <c r="B16" s="22"/>
      <c r="C16" s="6"/>
      <c r="D16" s="23"/>
      <c r="E16" s="24"/>
      <c r="F16" s="25">
        <f>Subtotals5[[#This Row],[Person-days]]*Subtotals5[[#This Row],[Rate]]</f>
        <v>0</v>
      </c>
      <c r="G16" s="7"/>
    </row>
    <row r="17" spans="2:7">
      <c r="B17" s="22"/>
      <c r="C17" s="6"/>
      <c r="D17" s="23"/>
      <c r="E17" s="24"/>
      <c r="F17" s="25">
        <f>Subtotals5[[#This Row],[Person-days]]*Subtotals5[[#This Row],[Rate]]</f>
        <v>0</v>
      </c>
      <c r="G17" s="7"/>
    </row>
    <row r="18" spans="2:7">
      <c r="B18" s="22"/>
      <c r="C18" s="6"/>
      <c r="D18" s="23"/>
      <c r="E18" s="24"/>
      <c r="F18" s="25">
        <f>Subtotals5[[#This Row],[Person-days]]*Subtotals5[[#This Row],[Rate]]</f>
        <v>0</v>
      </c>
      <c r="G18" s="7"/>
    </row>
    <row r="19" spans="2:7">
      <c r="B19" s="22"/>
      <c r="C19" s="6"/>
      <c r="D19" s="23"/>
      <c r="E19" s="24"/>
      <c r="F19" s="25">
        <f>Subtotals5[[#This Row],[Person-days]]*Subtotals5[[#This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Subtotals56[[#This Row],[Quantity]]*Subtotals56[[#This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Subtotals56[[#This Row],[Quantity]]*Subtotals56[[#This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Subtotals56[[#This Row],[Quantity]]*Subtotals56[[#This Row],[Unit Cost]]</f>
        <v>0</v>
      </c>
      <c r="G26" s="5"/>
    </row>
    <row r="27" spans="2:7">
      <c r="B27" s="6"/>
      <c r="C27" s="6"/>
      <c r="D27" s="26"/>
      <c r="E27" s="24"/>
      <c r="F27" s="25">
        <f>Subtotals56[[#This Row],[Quantity]]*Subtotals56[[#This Row],[Unit Cost]]</f>
        <v>0</v>
      </c>
      <c r="G27" s="7"/>
    </row>
    <row r="28" spans="2:7">
      <c r="B28" s="6"/>
      <c r="C28" s="6"/>
      <c r="D28" s="26"/>
      <c r="E28" s="24"/>
      <c r="F28" s="25">
        <f>Subtotals56[[#This Row],[Quantity]]*Subtotals56[[#This Row],[Unit Cost]]</f>
        <v>0</v>
      </c>
      <c r="G28" s="7"/>
    </row>
    <row r="29" spans="2:7">
      <c r="B29" s="6"/>
      <c r="C29" s="6"/>
      <c r="D29" s="26"/>
      <c r="E29" s="24"/>
      <c r="F29" s="25">
        <f>Subtotals56[[#This Row],[Quantity]]*Subtotals56[[#This Row],[Unit Cost]]</f>
        <v>0</v>
      </c>
      <c r="G29" s="7"/>
    </row>
    <row r="30" spans="2:7">
      <c r="B30" s="6"/>
      <c r="C30" s="6"/>
      <c r="D30" s="26"/>
      <c r="E30" s="24"/>
      <c r="F30" s="25">
        <f>Subtotals56[[#This Row],[Quantity]]*Subtotals56[[#This Row],[Unit Cost]]</f>
        <v>0</v>
      </c>
      <c r="G30" s="7"/>
    </row>
    <row r="31" spans="2:7">
      <c r="B31" s="2"/>
      <c r="C31" s="2"/>
      <c r="D31" s="16"/>
      <c r="E31" s="4"/>
      <c r="F31" s="1">
        <f>Subtotals56[[#This Row],[Quantity]]*Subtotals56[[#This Row],[Unit Cost]]</f>
        <v>0</v>
      </c>
      <c r="G31" s="5"/>
    </row>
    <row r="32" spans="2:7">
      <c r="B32" s="2"/>
      <c r="C32" s="2"/>
      <c r="D32" s="16"/>
      <c r="E32" s="4"/>
      <c r="F32" s="1">
        <f>Subtotals56[[#This Row],[Quantity]]*Subtotals56[[#This Row],[Unit Cost]]</f>
        <v>0</v>
      </c>
      <c r="G32" s="5"/>
    </row>
    <row r="33" spans="2:7">
      <c r="B33" s="2"/>
      <c r="C33" s="2"/>
      <c r="D33" s="16"/>
      <c r="E33" s="4"/>
      <c r="F33" s="1">
        <f>Subtotals56[[#This Row],[Quantity]]*Subtotals56[[#This Row],[Unit Cost]]</f>
        <v>0</v>
      </c>
      <c r="G33" s="5"/>
    </row>
    <row r="34" spans="2:7">
      <c r="B34" s="2"/>
      <c r="C34" s="2"/>
      <c r="D34" s="16"/>
      <c r="E34" s="4"/>
      <c r="F34" s="1">
        <f>Subtotals56[[#This Row],[Quantity]]*Subtotals56[[#This Row],[Unit Cost]]</f>
        <v>0</v>
      </c>
      <c r="G34" s="5"/>
    </row>
    <row r="35" spans="2:7">
      <c r="B35" s="2"/>
      <c r="C35" s="2"/>
      <c r="D35" s="16"/>
      <c r="E35" s="4"/>
      <c r="F35" s="1">
        <f>Subtotals56[[#This Row],[Quantity]]*Subtotals56[[#This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SUBTOTAL(109,Subtotals56[Cost])</f>
        <v>0</v>
      </c>
      <c r="G36" s="18"/>
    </row>
  </sheetData>
  <mergeCells count="3">
    <mergeCell ref="E4:F6"/>
    <mergeCell ref="G4:G6"/>
    <mergeCell ref="E3:F3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36"/>
  <sheetViews>
    <sheetView showGridLines="0" topLeftCell="A15" workbookViewId="0">
      <selection activeCell="E25" sqref="E25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2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 t="s">
        <v>49</v>
      </c>
      <c r="E4" s="59" t="s">
        <v>50</v>
      </c>
      <c r="F4" s="60"/>
      <c r="G4" s="65" t="s">
        <v>27</v>
      </c>
    </row>
    <row r="5" spans="2:7" ht="20.25" customHeight="1">
      <c r="B5" s="19" t="s">
        <v>28</v>
      </c>
      <c r="C5" s="21">
        <f>SUM(F20,F36)</f>
        <v>0</v>
      </c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Subtotals57[[#This Row],[Person-days]]*Subtotals57[[#This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Subtotals57[[#This Row],[Person-days]]*Subtotals57[[#This Row],[Rate]]</f>
        <v>0</v>
      </c>
      <c r="G11" s="5"/>
    </row>
    <row r="12" spans="2:7">
      <c r="B12" s="2"/>
      <c r="C12" s="2"/>
      <c r="D12" s="17"/>
      <c r="E12" s="3"/>
      <c r="F12" s="3">
        <f>Subtotals57[[#This Row],[Person-days]]*Subtotals57[[#This Row],[Rate]]</f>
        <v>0</v>
      </c>
      <c r="G12" s="5"/>
    </row>
    <row r="13" spans="2:7">
      <c r="B13" s="22"/>
      <c r="C13" s="6"/>
      <c r="D13" s="23"/>
      <c r="E13" s="24"/>
      <c r="F13" s="25">
        <f>Subtotals57[[#This Row],[Person-days]]*Subtotals57[[#This Row],[Rate]]</f>
        <v>0</v>
      </c>
      <c r="G13" s="7"/>
    </row>
    <row r="14" spans="2:7">
      <c r="B14" s="22"/>
      <c r="C14" s="6"/>
      <c r="D14" s="23"/>
      <c r="E14" s="24"/>
      <c r="F14" s="25">
        <f>Subtotals57[[#This Row],[Person-days]]*Subtotals57[[#This Row],[Rate]]</f>
        <v>0</v>
      </c>
      <c r="G14" s="7"/>
    </row>
    <row r="15" spans="2:7">
      <c r="B15" s="22"/>
      <c r="C15" s="6"/>
      <c r="D15" s="23"/>
      <c r="E15" s="24"/>
      <c r="F15" s="25">
        <f>Subtotals57[[#This Row],[Person-days]]*Subtotals57[[#This Row],[Rate]]</f>
        <v>0</v>
      </c>
      <c r="G15" s="7"/>
    </row>
    <row r="16" spans="2:7">
      <c r="B16" s="22"/>
      <c r="C16" s="6"/>
      <c r="D16" s="23"/>
      <c r="E16" s="24"/>
      <c r="F16" s="25">
        <f>Subtotals57[[#This Row],[Person-days]]*Subtotals57[[#This Row],[Rate]]</f>
        <v>0</v>
      </c>
      <c r="G16" s="7"/>
    </row>
    <row r="17" spans="2:7">
      <c r="B17" s="22"/>
      <c r="C17" s="6"/>
      <c r="D17" s="23"/>
      <c r="E17" s="24"/>
      <c r="F17" s="25">
        <f>Subtotals57[[#This Row],[Person-days]]*Subtotals57[[#This Row],[Rate]]</f>
        <v>0</v>
      </c>
      <c r="G17" s="7"/>
    </row>
    <row r="18" spans="2:7">
      <c r="B18" s="22"/>
      <c r="C18" s="6"/>
      <c r="D18" s="23"/>
      <c r="E18" s="24"/>
      <c r="F18" s="25">
        <f>Subtotals57[[#This Row],[Person-days]]*Subtotals57[[#This Row],[Rate]]</f>
        <v>0</v>
      </c>
      <c r="G18" s="7"/>
    </row>
    <row r="19" spans="2:7">
      <c r="B19" s="22"/>
      <c r="C19" s="6"/>
      <c r="D19" s="23"/>
      <c r="E19" s="24"/>
      <c r="F19" s="25">
        <f>Subtotals57[[#This Row],[Person-days]]*Subtotals57[[#This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Subtotals568[[#This Row],[Quantity]]*Subtotals568[[#This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Subtotals568[[#This Row],[Quantity]]*Subtotals568[[#This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Subtotals568[[#This Row],[Quantity]]*Subtotals568[[#This Row],[Unit Cost]]</f>
        <v>0</v>
      </c>
      <c r="G26" s="5"/>
    </row>
    <row r="27" spans="2:7">
      <c r="B27" s="6"/>
      <c r="C27" s="6"/>
      <c r="D27" s="26"/>
      <c r="E27" s="24"/>
      <c r="F27" s="25">
        <f>Subtotals568[[#This Row],[Quantity]]*Subtotals568[[#This Row],[Unit Cost]]</f>
        <v>0</v>
      </c>
      <c r="G27" s="7"/>
    </row>
    <row r="28" spans="2:7">
      <c r="B28" s="6"/>
      <c r="C28" s="6"/>
      <c r="D28" s="26"/>
      <c r="E28" s="24"/>
      <c r="F28" s="25">
        <f>Subtotals568[[#This Row],[Quantity]]*Subtotals568[[#This Row],[Unit Cost]]</f>
        <v>0</v>
      </c>
      <c r="G28" s="7"/>
    </row>
    <row r="29" spans="2:7">
      <c r="B29" s="6"/>
      <c r="C29" s="6"/>
      <c r="D29" s="26"/>
      <c r="E29" s="24"/>
      <c r="F29" s="25">
        <f>Subtotals568[[#This Row],[Quantity]]*Subtotals568[[#This Row],[Unit Cost]]</f>
        <v>0</v>
      </c>
      <c r="G29" s="7"/>
    </row>
    <row r="30" spans="2:7">
      <c r="B30" s="6"/>
      <c r="C30" s="6"/>
      <c r="D30" s="26"/>
      <c r="E30" s="24"/>
      <c r="F30" s="25">
        <f>Subtotals568[[#This Row],[Quantity]]*Subtotals568[[#This Row],[Unit Cost]]</f>
        <v>0</v>
      </c>
      <c r="G30" s="7"/>
    </row>
    <row r="31" spans="2:7">
      <c r="B31" s="2"/>
      <c r="C31" s="2"/>
      <c r="D31" s="16"/>
      <c r="E31" s="4"/>
      <c r="F31" s="1">
        <f>Subtotals568[[#This Row],[Quantity]]*Subtotals568[[#This Row],[Unit Cost]]</f>
        <v>0</v>
      </c>
      <c r="G31" s="5"/>
    </row>
    <row r="32" spans="2:7">
      <c r="B32" s="2"/>
      <c r="C32" s="2"/>
      <c r="D32" s="16"/>
      <c r="E32" s="4"/>
      <c r="F32" s="1">
        <f>Subtotals568[[#This Row],[Quantity]]*Subtotals568[[#This Row],[Unit Cost]]</f>
        <v>0</v>
      </c>
      <c r="G32" s="5"/>
    </row>
    <row r="33" spans="2:7">
      <c r="B33" s="2"/>
      <c r="C33" s="2"/>
      <c r="D33" s="16"/>
      <c r="E33" s="4"/>
      <c r="F33" s="1">
        <f>Subtotals568[[#This Row],[Quantity]]*Subtotals568[[#This Row],[Unit Cost]]</f>
        <v>0</v>
      </c>
      <c r="G33" s="5"/>
    </row>
    <row r="34" spans="2:7">
      <c r="B34" s="2"/>
      <c r="C34" s="2"/>
      <c r="D34" s="16"/>
      <c r="E34" s="4"/>
      <c r="F34" s="1">
        <f>Subtotals568[[#This Row],[Quantity]]*Subtotals568[[#This Row],[Unit Cost]]</f>
        <v>0</v>
      </c>
      <c r="G34" s="5"/>
    </row>
    <row r="35" spans="2:7">
      <c r="B35" s="2"/>
      <c r="C35" s="2"/>
      <c r="D35" s="16"/>
      <c r="E35" s="4"/>
      <c r="F35" s="1">
        <f>Subtotals568[[#This Row],[Quantity]]*Subtotals568[[#This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legacy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36"/>
  <sheetViews>
    <sheetView showGridLines="0" workbookViewId="0">
      <selection activeCell="E7" sqref="E7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3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 t="s">
        <v>53</v>
      </c>
      <c r="E4" s="59" t="s">
        <v>54</v>
      </c>
      <c r="F4" s="60"/>
      <c r="G4" s="65" t="s">
        <v>27</v>
      </c>
    </row>
    <row r="5" spans="2:7" ht="20.25" customHeight="1">
      <c r="B5" s="19" t="s">
        <v>28</v>
      </c>
      <c r="C5" s="21">
        <f>SUM(F20,F36)</f>
        <v>0</v>
      </c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Subtotals579[[#This Row],[Person-days]]*Subtotals579[[#This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Subtotals579[[#This Row],[Person-days]]*Subtotals579[[#This Row],[Rate]]</f>
        <v>0</v>
      </c>
      <c r="G11" s="5"/>
    </row>
    <row r="12" spans="2:7">
      <c r="B12" s="2"/>
      <c r="C12" s="2"/>
      <c r="D12" s="17"/>
      <c r="E12" s="3"/>
      <c r="F12" s="3">
        <f>Subtotals579[[#This Row],[Person-days]]*Subtotals579[[#This Row],[Rate]]</f>
        <v>0</v>
      </c>
      <c r="G12" s="5"/>
    </row>
    <row r="13" spans="2:7">
      <c r="B13" s="22"/>
      <c r="C13" s="6"/>
      <c r="D13" s="23"/>
      <c r="E13" s="24"/>
      <c r="F13" s="25">
        <f>Subtotals579[[#This Row],[Person-days]]*Subtotals579[[#This Row],[Rate]]</f>
        <v>0</v>
      </c>
      <c r="G13" s="7"/>
    </row>
    <row r="14" spans="2:7">
      <c r="B14" s="22"/>
      <c r="C14" s="6"/>
      <c r="D14" s="23"/>
      <c r="E14" s="24"/>
      <c r="F14" s="25">
        <f>Subtotals579[[#This Row],[Person-days]]*Subtotals579[[#This Row],[Rate]]</f>
        <v>0</v>
      </c>
      <c r="G14" s="7"/>
    </row>
    <row r="15" spans="2:7">
      <c r="B15" s="22"/>
      <c r="C15" s="6"/>
      <c r="D15" s="23"/>
      <c r="E15" s="24"/>
      <c r="F15" s="25">
        <f>Subtotals579[[#This Row],[Person-days]]*Subtotals579[[#This Row],[Rate]]</f>
        <v>0</v>
      </c>
      <c r="G15" s="7"/>
    </row>
    <row r="16" spans="2:7">
      <c r="B16" s="22"/>
      <c r="C16" s="6"/>
      <c r="D16" s="23"/>
      <c r="E16" s="24"/>
      <c r="F16" s="25">
        <f>Subtotals579[[#This Row],[Person-days]]*Subtotals579[[#This Row],[Rate]]</f>
        <v>0</v>
      </c>
      <c r="G16" s="7"/>
    </row>
    <row r="17" spans="2:7">
      <c r="B17" s="22"/>
      <c r="C17" s="6"/>
      <c r="D17" s="23"/>
      <c r="E17" s="24"/>
      <c r="F17" s="25">
        <f>Subtotals579[[#This Row],[Person-days]]*Subtotals579[[#This Row],[Rate]]</f>
        <v>0</v>
      </c>
      <c r="G17" s="7"/>
    </row>
    <row r="18" spans="2:7">
      <c r="B18" s="22"/>
      <c r="C18" s="6"/>
      <c r="D18" s="23"/>
      <c r="E18" s="24"/>
      <c r="F18" s="25">
        <f>Subtotals579[[#This Row],[Person-days]]*Subtotals579[[#This Row],[Rate]]</f>
        <v>0</v>
      </c>
      <c r="G18" s="7"/>
    </row>
    <row r="19" spans="2:7">
      <c r="B19" s="22"/>
      <c r="C19" s="6"/>
      <c r="D19" s="23"/>
      <c r="E19" s="24"/>
      <c r="F19" s="25">
        <f>Subtotals579[[#This Row],[Person-days]]*Subtotals579[[#This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Subtotals56810[[#This Row],[Quantity]]*Subtotals56810[[#This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Subtotals56810[[#This Row],[Quantity]]*Subtotals56810[[#This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Subtotals56810[[#This Row],[Quantity]]*Subtotals56810[[#This Row],[Unit Cost]]</f>
        <v>0</v>
      </c>
      <c r="G26" s="5"/>
    </row>
    <row r="27" spans="2:7">
      <c r="B27" s="6"/>
      <c r="C27" s="6"/>
      <c r="D27" s="26"/>
      <c r="E27" s="24"/>
      <c r="F27" s="25">
        <f>Subtotals56810[[#This Row],[Quantity]]*Subtotals56810[[#This Row],[Unit Cost]]</f>
        <v>0</v>
      </c>
      <c r="G27" s="7"/>
    </row>
    <row r="28" spans="2:7">
      <c r="B28" s="6"/>
      <c r="C28" s="6"/>
      <c r="D28" s="26"/>
      <c r="E28" s="24"/>
      <c r="F28" s="25">
        <f>Subtotals56810[[#This Row],[Quantity]]*Subtotals56810[[#This Row],[Unit Cost]]</f>
        <v>0</v>
      </c>
      <c r="G28" s="7"/>
    </row>
    <row r="29" spans="2:7">
      <c r="B29" s="6"/>
      <c r="C29" s="6"/>
      <c r="D29" s="26"/>
      <c r="E29" s="24"/>
      <c r="F29" s="25">
        <f>Subtotals56810[[#This Row],[Quantity]]*Subtotals56810[[#This Row],[Unit Cost]]</f>
        <v>0</v>
      </c>
      <c r="G29" s="7"/>
    </row>
    <row r="30" spans="2:7">
      <c r="B30" s="6"/>
      <c r="C30" s="6"/>
      <c r="D30" s="26"/>
      <c r="E30" s="24"/>
      <c r="F30" s="25">
        <f>Subtotals56810[[#This Row],[Quantity]]*Subtotals56810[[#This Row],[Unit Cost]]</f>
        <v>0</v>
      </c>
      <c r="G30" s="7"/>
    </row>
    <row r="31" spans="2:7">
      <c r="B31" s="2"/>
      <c r="C31" s="2"/>
      <c r="D31" s="16"/>
      <c r="E31" s="4"/>
      <c r="F31" s="1">
        <f>Subtotals56810[[#This Row],[Quantity]]*Subtotals56810[[#This Row],[Unit Cost]]</f>
        <v>0</v>
      </c>
      <c r="G31" s="5"/>
    </row>
    <row r="32" spans="2:7">
      <c r="B32" s="2"/>
      <c r="C32" s="2"/>
      <c r="D32" s="16"/>
      <c r="E32" s="4"/>
      <c r="F32" s="1">
        <f>Subtotals56810[[#This Row],[Quantity]]*Subtotals56810[[#This Row],[Unit Cost]]</f>
        <v>0</v>
      </c>
      <c r="G32" s="5"/>
    </row>
    <row r="33" spans="2:7">
      <c r="B33" s="2"/>
      <c r="C33" s="2"/>
      <c r="D33" s="16"/>
      <c r="E33" s="4"/>
      <c r="F33" s="1">
        <f>Subtotals56810[[#This Row],[Quantity]]*Subtotals56810[[#This Row],[Unit Cost]]</f>
        <v>0</v>
      </c>
      <c r="G33" s="5"/>
    </row>
    <row r="34" spans="2:7">
      <c r="B34" s="2"/>
      <c r="C34" s="2"/>
      <c r="D34" s="16"/>
      <c r="E34" s="4"/>
      <c r="F34" s="1">
        <f>Subtotals56810[[#This Row],[Quantity]]*Subtotals56810[[#This Row],[Unit Cost]]</f>
        <v>0</v>
      </c>
      <c r="G34" s="5"/>
    </row>
    <row r="35" spans="2:7">
      <c r="B35" s="2"/>
      <c r="C35" s="2"/>
      <c r="D35" s="16"/>
      <c r="E35" s="4"/>
      <c r="F35" s="1">
        <f>Subtotals56810[[#This Row],[Quantity]]*Subtotals56810[[#This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legacy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36"/>
  <sheetViews>
    <sheetView showGridLines="0" workbookViewId="0">
      <selection activeCell="E7" sqref="E7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4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 t="s">
        <v>55</v>
      </c>
      <c r="E4" s="59" t="s">
        <v>56</v>
      </c>
      <c r="F4" s="60"/>
      <c r="G4" s="65" t="s">
        <v>27</v>
      </c>
    </row>
    <row r="5" spans="2:7" ht="20.25" customHeight="1">
      <c r="B5" s="19" t="s">
        <v>28</v>
      </c>
      <c r="C5" s="21">
        <f>SUM(F20,F36)</f>
        <v>0</v>
      </c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Subtotals57911[[#This Row],[Person-days]]*Subtotals57911[[#This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Subtotals57911[[#This Row],[Person-days]]*Subtotals57911[[#This Row],[Rate]]</f>
        <v>0</v>
      </c>
      <c r="G11" s="5"/>
    </row>
    <row r="12" spans="2:7">
      <c r="B12" s="2"/>
      <c r="C12" s="2"/>
      <c r="D12" s="17"/>
      <c r="E12" s="3"/>
      <c r="F12" s="3">
        <f>Subtotals57911[[#This Row],[Person-days]]*Subtotals57911[[#This Row],[Rate]]</f>
        <v>0</v>
      </c>
      <c r="G12" s="5"/>
    </row>
    <row r="13" spans="2:7">
      <c r="B13" s="22"/>
      <c r="C13" s="6"/>
      <c r="D13" s="23"/>
      <c r="E13" s="24"/>
      <c r="F13" s="25">
        <f>Subtotals57911[[#This Row],[Person-days]]*Subtotals57911[[#This Row],[Rate]]</f>
        <v>0</v>
      </c>
      <c r="G13" s="7"/>
    </row>
    <row r="14" spans="2:7">
      <c r="B14" s="22"/>
      <c r="C14" s="6"/>
      <c r="D14" s="23"/>
      <c r="E14" s="24"/>
      <c r="F14" s="25">
        <f>Subtotals57911[[#This Row],[Person-days]]*Subtotals57911[[#This Row],[Rate]]</f>
        <v>0</v>
      </c>
      <c r="G14" s="7"/>
    </row>
    <row r="15" spans="2:7">
      <c r="B15" s="22"/>
      <c r="C15" s="6"/>
      <c r="D15" s="23"/>
      <c r="E15" s="24"/>
      <c r="F15" s="25">
        <f>Subtotals57911[[#This Row],[Person-days]]*Subtotals57911[[#This Row],[Rate]]</f>
        <v>0</v>
      </c>
      <c r="G15" s="7"/>
    </row>
    <row r="16" spans="2:7">
      <c r="B16" s="22"/>
      <c r="C16" s="6"/>
      <c r="D16" s="23"/>
      <c r="E16" s="24"/>
      <c r="F16" s="25">
        <f>Subtotals57911[[#This Row],[Person-days]]*Subtotals57911[[#This Row],[Rate]]</f>
        <v>0</v>
      </c>
      <c r="G16" s="7"/>
    </row>
    <row r="17" spans="2:7">
      <c r="B17" s="22"/>
      <c r="C17" s="6"/>
      <c r="D17" s="23"/>
      <c r="E17" s="24"/>
      <c r="F17" s="25">
        <f>Subtotals57911[[#This Row],[Person-days]]*Subtotals57911[[#This Row],[Rate]]</f>
        <v>0</v>
      </c>
      <c r="G17" s="7"/>
    </row>
    <row r="18" spans="2:7">
      <c r="B18" s="22"/>
      <c r="C18" s="6"/>
      <c r="D18" s="23"/>
      <c r="E18" s="24"/>
      <c r="F18" s="25">
        <f>Subtotals57911[[#This Row],[Person-days]]*Subtotals57911[[#This Row],[Rate]]</f>
        <v>0</v>
      </c>
      <c r="G18" s="7"/>
    </row>
    <row r="19" spans="2:7">
      <c r="B19" s="22"/>
      <c r="C19" s="6"/>
      <c r="D19" s="23"/>
      <c r="E19" s="24"/>
      <c r="F19" s="25">
        <f>Subtotals57911[[#This Row],[Person-days]]*Subtotals57911[[#This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Subtotals5681012[[#This Row],[Quantity]]*Subtotals5681012[[#This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Subtotals5681012[[#This Row],[Quantity]]*Subtotals5681012[[#This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Subtotals5681012[[#This Row],[Quantity]]*Subtotals5681012[[#This Row],[Unit Cost]]</f>
        <v>0</v>
      </c>
      <c r="G26" s="5"/>
    </row>
    <row r="27" spans="2:7">
      <c r="B27" s="6"/>
      <c r="C27" s="6"/>
      <c r="D27" s="26"/>
      <c r="E27" s="24"/>
      <c r="F27" s="25">
        <f>Subtotals5681012[[#This Row],[Quantity]]*Subtotals5681012[[#This Row],[Unit Cost]]</f>
        <v>0</v>
      </c>
      <c r="G27" s="7"/>
    </row>
    <row r="28" spans="2:7">
      <c r="B28" s="6"/>
      <c r="C28" s="6"/>
      <c r="D28" s="26"/>
      <c r="E28" s="24"/>
      <c r="F28" s="25">
        <f>Subtotals5681012[[#This Row],[Quantity]]*Subtotals5681012[[#This Row],[Unit Cost]]</f>
        <v>0</v>
      </c>
      <c r="G28" s="7"/>
    </row>
    <row r="29" spans="2:7">
      <c r="B29" s="6"/>
      <c r="C29" s="6"/>
      <c r="D29" s="26"/>
      <c r="E29" s="24"/>
      <c r="F29" s="25">
        <f>Subtotals5681012[[#This Row],[Quantity]]*Subtotals5681012[[#This Row],[Unit Cost]]</f>
        <v>0</v>
      </c>
      <c r="G29" s="7"/>
    </row>
    <row r="30" spans="2:7">
      <c r="B30" s="6"/>
      <c r="C30" s="6"/>
      <c r="D30" s="26"/>
      <c r="E30" s="24"/>
      <c r="F30" s="25">
        <f>Subtotals5681012[[#This Row],[Quantity]]*Subtotals5681012[[#This Row],[Unit Cost]]</f>
        <v>0</v>
      </c>
      <c r="G30" s="7"/>
    </row>
    <row r="31" spans="2:7">
      <c r="B31" s="2"/>
      <c r="C31" s="2"/>
      <c r="D31" s="16"/>
      <c r="E31" s="4"/>
      <c r="F31" s="1">
        <f>Subtotals5681012[[#This Row],[Quantity]]*Subtotals5681012[[#This Row],[Unit Cost]]</f>
        <v>0</v>
      </c>
      <c r="G31" s="5"/>
    </row>
    <row r="32" spans="2:7">
      <c r="B32" s="2"/>
      <c r="C32" s="2"/>
      <c r="D32" s="16"/>
      <c r="E32" s="4"/>
      <c r="F32" s="1">
        <f>Subtotals5681012[[#This Row],[Quantity]]*Subtotals5681012[[#This Row],[Unit Cost]]</f>
        <v>0</v>
      </c>
      <c r="G32" s="5"/>
    </row>
    <row r="33" spans="2:7">
      <c r="B33" s="2"/>
      <c r="C33" s="2"/>
      <c r="D33" s="16"/>
      <c r="E33" s="4"/>
      <c r="F33" s="1">
        <f>Subtotals5681012[[#This Row],[Quantity]]*Subtotals5681012[[#This Row],[Unit Cost]]</f>
        <v>0</v>
      </c>
      <c r="G33" s="5"/>
    </row>
    <row r="34" spans="2:7">
      <c r="B34" s="2"/>
      <c r="C34" s="2"/>
      <c r="D34" s="16"/>
      <c r="E34" s="4"/>
      <c r="F34" s="1">
        <f>Subtotals5681012[[#This Row],[Quantity]]*Subtotals5681012[[#This Row],[Unit Cost]]</f>
        <v>0</v>
      </c>
      <c r="G34" s="5"/>
    </row>
    <row r="35" spans="2:7">
      <c r="B35" s="2"/>
      <c r="C35" s="2"/>
      <c r="D35" s="16"/>
      <c r="E35" s="4"/>
      <c r="F35" s="1">
        <f>Subtotals5681012[[#This Row],[Quantity]]*Subtotals5681012[[#This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36"/>
  <sheetViews>
    <sheetView showGridLines="0" workbookViewId="0">
      <selection activeCell="C5" sqref="C5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5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/>
      <c r="E4" s="59" t="s">
        <v>57</v>
      </c>
      <c r="F4" s="60"/>
      <c r="G4" s="65" t="s">
        <v>27</v>
      </c>
    </row>
    <row r="5" spans="2:7" ht="20.25" customHeight="1">
      <c r="B5" s="19" t="s">
        <v>28</v>
      </c>
      <c r="C5" s="21"/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Subtotals579113[[#This Row],[Person-days]]*Subtotals579113[[#This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Subtotals579113[[#This Row],[Person-days]]*Subtotals579113[[#This Row],[Rate]]</f>
        <v>0</v>
      </c>
      <c r="G11" s="5"/>
    </row>
    <row r="12" spans="2:7">
      <c r="B12" s="2"/>
      <c r="C12" s="2"/>
      <c r="D12" s="17"/>
      <c r="E12" s="3"/>
      <c r="F12" s="3">
        <f>Subtotals579113[[#This Row],[Person-days]]*Subtotals579113[[#This Row],[Rate]]</f>
        <v>0</v>
      </c>
      <c r="G12" s="5"/>
    </row>
    <row r="13" spans="2:7">
      <c r="B13" s="22"/>
      <c r="C13" s="6"/>
      <c r="D13" s="23"/>
      <c r="E13" s="24"/>
      <c r="F13" s="25">
        <f>Subtotals579113[[#This Row],[Person-days]]*Subtotals579113[[#This Row],[Rate]]</f>
        <v>0</v>
      </c>
      <c r="G13" s="7"/>
    </row>
    <row r="14" spans="2:7">
      <c r="B14" s="22"/>
      <c r="C14" s="6"/>
      <c r="D14" s="23"/>
      <c r="E14" s="24"/>
      <c r="F14" s="25">
        <f>Subtotals579113[[#This Row],[Person-days]]*Subtotals579113[[#This Row],[Rate]]</f>
        <v>0</v>
      </c>
      <c r="G14" s="7"/>
    </row>
    <row r="15" spans="2:7">
      <c r="B15" s="22"/>
      <c r="C15" s="6"/>
      <c r="D15" s="23"/>
      <c r="E15" s="24"/>
      <c r="F15" s="25">
        <f>Subtotals579113[[#This Row],[Person-days]]*Subtotals579113[[#This Row],[Rate]]</f>
        <v>0</v>
      </c>
      <c r="G15" s="7"/>
    </row>
    <row r="16" spans="2:7">
      <c r="B16" s="22"/>
      <c r="C16" s="6"/>
      <c r="D16" s="23"/>
      <c r="E16" s="24"/>
      <c r="F16" s="25">
        <f>Subtotals579113[[#This Row],[Person-days]]*Subtotals579113[[#This Row],[Rate]]</f>
        <v>0</v>
      </c>
      <c r="G16" s="7"/>
    </row>
    <row r="17" spans="2:7">
      <c r="B17" s="22"/>
      <c r="C17" s="6"/>
      <c r="D17" s="23"/>
      <c r="E17" s="24"/>
      <c r="F17" s="25">
        <f>Subtotals579113[[#This Row],[Person-days]]*Subtotals579113[[#This Row],[Rate]]</f>
        <v>0</v>
      </c>
      <c r="G17" s="7"/>
    </row>
    <row r="18" spans="2:7">
      <c r="B18" s="22"/>
      <c r="C18" s="6"/>
      <c r="D18" s="23"/>
      <c r="E18" s="24"/>
      <c r="F18" s="25">
        <f>Subtotals579113[[#This Row],[Person-days]]*Subtotals579113[[#This Row],[Rate]]</f>
        <v>0</v>
      </c>
      <c r="G18" s="7"/>
    </row>
    <row r="19" spans="2:7">
      <c r="B19" s="22"/>
      <c r="C19" s="6"/>
      <c r="D19" s="23"/>
      <c r="E19" s="24"/>
      <c r="F19" s="25">
        <f>Subtotals579113[[#This Row],[Person-days]]*Subtotals579113[[#This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SUBTOTAL(109,Subtotals579113[Cost])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Subtotals56810124[[#This Row],[Quantity]]*Subtotals56810124[[#This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Subtotals56810124[[#This Row],[Quantity]]*Subtotals56810124[[#This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Subtotals56810124[[#This Row],[Quantity]]*Subtotals56810124[[#This Row],[Unit Cost]]</f>
        <v>0</v>
      </c>
      <c r="G26" s="5"/>
    </row>
    <row r="27" spans="2:7">
      <c r="B27" s="6"/>
      <c r="C27" s="6"/>
      <c r="D27" s="26"/>
      <c r="E27" s="24"/>
      <c r="F27" s="25">
        <f>Subtotals56810124[[#This Row],[Quantity]]*Subtotals56810124[[#This Row],[Unit Cost]]</f>
        <v>0</v>
      </c>
      <c r="G27" s="7"/>
    </row>
    <row r="28" spans="2:7">
      <c r="B28" s="6"/>
      <c r="C28" s="6"/>
      <c r="D28" s="26"/>
      <c r="E28" s="24"/>
      <c r="F28" s="25">
        <f>Subtotals56810124[[#This Row],[Quantity]]*Subtotals56810124[[#This Row],[Unit Cost]]</f>
        <v>0</v>
      </c>
      <c r="G28" s="7"/>
    </row>
    <row r="29" spans="2:7">
      <c r="B29" s="6"/>
      <c r="C29" s="6"/>
      <c r="D29" s="26"/>
      <c r="E29" s="24"/>
      <c r="F29" s="25">
        <f>Subtotals56810124[[#This Row],[Quantity]]*Subtotals56810124[[#This Row],[Unit Cost]]</f>
        <v>0</v>
      </c>
      <c r="G29" s="7"/>
    </row>
    <row r="30" spans="2:7">
      <c r="B30" s="6"/>
      <c r="C30" s="6"/>
      <c r="D30" s="26"/>
      <c r="E30" s="24"/>
      <c r="F30" s="25">
        <f>Subtotals56810124[[#This Row],[Quantity]]*Subtotals56810124[[#This Row],[Unit Cost]]</f>
        <v>0</v>
      </c>
      <c r="G30" s="7"/>
    </row>
    <row r="31" spans="2:7">
      <c r="B31" s="2"/>
      <c r="C31" s="2"/>
      <c r="D31" s="16"/>
      <c r="E31" s="4"/>
      <c r="F31" s="1">
        <f>Subtotals56810124[[#This Row],[Quantity]]*Subtotals56810124[[#This Row],[Unit Cost]]</f>
        <v>0</v>
      </c>
      <c r="G31" s="5"/>
    </row>
    <row r="32" spans="2:7">
      <c r="B32" s="2"/>
      <c r="C32" s="2"/>
      <c r="D32" s="16"/>
      <c r="E32" s="4"/>
      <c r="F32" s="1">
        <f>Subtotals56810124[[#This Row],[Quantity]]*Subtotals56810124[[#This Row],[Unit Cost]]</f>
        <v>0</v>
      </c>
      <c r="G32" s="5"/>
    </row>
    <row r="33" spans="2:7">
      <c r="B33" s="2"/>
      <c r="C33" s="2"/>
      <c r="D33" s="16"/>
      <c r="E33" s="4"/>
      <c r="F33" s="1">
        <f>Subtotals56810124[[#This Row],[Quantity]]*Subtotals56810124[[#This Row],[Unit Cost]]</f>
        <v>0</v>
      </c>
      <c r="G33" s="5"/>
    </row>
    <row r="34" spans="2:7">
      <c r="B34" s="2"/>
      <c r="C34" s="2"/>
      <c r="D34" s="16"/>
      <c r="E34" s="4"/>
      <c r="F34" s="1">
        <f>Subtotals56810124[[#This Row],[Quantity]]*Subtotals56810124[[#This Row],[Unit Cost]]</f>
        <v>0</v>
      </c>
      <c r="G34" s="5"/>
    </row>
    <row r="35" spans="2:7">
      <c r="B35" s="2"/>
      <c r="C35" s="2"/>
      <c r="D35" s="16"/>
      <c r="E35" s="4"/>
      <c r="F35" s="1">
        <f>Subtotals56810124[[#This Row],[Quantity]]*Subtotals56810124[[#This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36"/>
  <sheetViews>
    <sheetView showGridLines="0" workbookViewId="0">
      <selection activeCell="C5" sqref="C5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22</v>
      </c>
      <c r="C3" s="20">
        <v>6</v>
      </c>
      <c r="E3" s="68" t="s">
        <v>23</v>
      </c>
      <c r="F3" s="68"/>
      <c r="G3" s="57" t="s">
        <v>24</v>
      </c>
    </row>
    <row r="4" spans="2:7" ht="20.25" customHeight="1">
      <c r="B4" s="19" t="s">
        <v>16</v>
      </c>
      <c r="C4" s="20"/>
      <c r="E4" s="59" t="s">
        <v>57</v>
      </c>
      <c r="F4" s="60"/>
      <c r="G4" s="65" t="s">
        <v>27</v>
      </c>
    </row>
    <row r="5" spans="2:7" ht="20.25" customHeight="1">
      <c r="B5" s="19" t="s">
        <v>28</v>
      </c>
      <c r="C5" s="21"/>
      <c r="E5" s="61"/>
      <c r="F5" s="62"/>
      <c r="G5" s="66"/>
    </row>
    <row r="6" spans="2:7" ht="48.75" customHeight="1">
      <c r="E6" s="63"/>
      <c r="F6" s="64"/>
      <c r="G6" s="67"/>
    </row>
    <row r="8" spans="2:7" ht="18.600000000000001">
      <c r="B8" s="13" t="s">
        <v>29</v>
      </c>
    </row>
    <row r="9" spans="2:7" ht="15.6"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pans="2:7">
      <c r="B10" s="2" t="s">
        <v>51</v>
      </c>
      <c r="C10" s="2"/>
      <c r="D10" s="17">
        <v>20</v>
      </c>
      <c r="E10" s="3"/>
      <c r="F10" s="3">
        <f>Subtotals57911313[[#This Row],[Person-days]]*Subtotals57911313[[#This Row],[Rate]]</f>
        <v>0</v>
      </c>
      <c r="G10" s="5"/>
    </row>
    <row r="11" spans="2:7">
      <c r="B11" s="2" t="s">
        <v>52</v>
      </c>
      <c r="C11" s="2"/>
      <c r="D11" s="17"/>
      <c r="E11" s="3"/>
      <c r="F11" s="3">
        <f>Subtotals57911313[[#This Row],[Person-days]]*Subtotals57911313[[#This Row],[Rate]]</f>
        <v>0</v>
      </c>
      <c r="G11" s="5"/>
    </row>
    <row r="12" spans="2:7">
      <c r="B12" s="2"/>
      <c r="C12" s="2"/>
      <c r="D12" s="17"/>
      <c r="E12" s="3"/>
      <c r="F12" s="3">
        <f>Subtotals57911313[[#This Row],[Person-days]]*Subtotals57911313[[#This Row],[Rate]]</f>
        <v>0</v>
      </c>
      <c r="G12" s="5"/>
    </row>
    <row r="13" spans="2:7">
      <c r="B13" s="22"/>
      <c r="C13" s="6"/>
      <c r="D13" s="23"/>
      <c r="E13" s="24"/>
      <c r="F13" s="25">
        <f>Subtotals57911313[[#This Row],[Person-days]]*Subtotals57911313[[#This Row],[Rate]]</f>
        <v>0</v>
      </c>
      <c r="G13" s="7"/>
    </row>
    <row r="14" spans="2:7">
      <c r="B14" s="22"/>
      <c r="C14" s="6"/>
      <c r="D14" s="23"/>
      <c r="E14" s="24"/>
      <c r="F14" s="25">
        <f>Subtotals57911313[[#This Row],[Person-days]]*Subtotals57911313[[#This Row],[Rate]]</f>
        <v>0</v>
      </c>
      <c r="G14" s="7"/>
    </row>
    <row r="15" spans="2:7">
      <c r="B15" s="22"/>
      <c r="C15" s="6"/>
      <c r="D15" s="23"/>
      <c r="E15" s="24"/>
      <c r="F15" s="25">
        <f>Subtotals57911313[[#This Row],[Person-days]]*Subtotals57911313[[#This Row],[Rate]]</f>
        <v>0</v>
      </c>
      <c r="G15" s="7"/>
    </row>
    <row r="16" spans="2:7">
      <c r="B16" s="22"/>
      <c r="C16" s="6"/>
      <c r="D16" s="23"/>
      <c r="E16" s="24"/>
      <c r="F16" s="25">
        <f>Subtotals57911313[[#This Row],[Person-days]]*Subtotals57911313[[#This Row],[Rate]]</f>
        <v>0</v>
      </c>
      <c r="G16" s="7"/>
    </row>
    <row r="17" spans="2:7">
      <c r="B17" s="22"/>
      <c r="C17" s="6"/>
      <c r="D17" s="23"/>
      <c r="E17" s="24"/>
      <c r="F17" s="25">
        <f>Subtotals57911313[[#This Row],[Person-days]]*Subtotals57911313[[#This Row],[Rate]]</f>
        <v>0</v>
      </c>
      <c r="G17" s="7"/>
    </row>
    <row r="18" spans="2:7">
      <c r="B18" s="22"/>
      <c r="C18" s="6"/>
      <c r="D18" s="23"/>
      <c r="E18" s="24"/>
      <c r="F18" s="25">
        <f>Subtotals57911313[[#This Row],[Person-days]]*Subtotals57911313[[#This Row],[Rate]]</f>
        <v>0</v>
      </c>
      <c r="G18" s="7"/>
    </row>
    <row r="19" spans="2:7">
      <c r="B19" s="22"/>
      <c r="C19" s="6"/>
      <c r="D19" s="23"/>
      <c r="E19" s="24"/>
      <c r="F19" s="25">
        <f>Subtotals57911313[[#This Row],[Person-days]]*Subtotals57911313[[#This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SUBTOTAL(109,Subtotals57911313[Cost])</f>
        <v>0</v>
      </c>
      <c r="G20" s="14"/>
    </row>
    <row r="22" spans="2:7" ht="18.600000000000001">
      <c r="B22" s="13" t="s">
        <v>40</v>
      </c>
    </row>
    <row r="23" spans="2:7" ht="15.6">
      <c r="B23" s="8" t="s">
        <v>41</v>
      </c>
      <c r="C23" s="8" t="s">
        <v>42</v>
      </c>
      <c r="D23" s="8" t="s">
        <v>43</v>
      </c>
      <c r="E23" s="8" t="s">
        <v>44</v>
      </c>
      <c r="F23" s="8" t="s">
        <v>34</v>
      </c>
      <c r="G23" s="8" t="s">
        <v>35</v>
      </c>
    </row>
    <row r="24" spans="2:7">
      <c r="B24" s="2" t="s">
        <v>45</v>
      </c>
      <c r="C24" s="6" t="s">
        <v>46</v>
      </c>
      <c r="D24" s="15">
        <v>5</v>
      </c>
      <c r="E24" s="3"/>
      <c r="F24" s="3">
        <f>Subtotals5681012414[[#This Row],[Quantity]]*Subtotals5681012414[[#This Row],[Unit Cost]]</f>
        <v>0</v>
      </c>
      <c r="G24" s="5"/>
    </row>
    <row r="25" spans="2:7">
      <c r="B25" s="2" t="s">
        <v>47</v>
      </c>
      <c r="C25" s="2"/>
      <c r="D25" s="15"/>
      <c r="E25" s="3"/>
      <c r="F25" s="3">
        <f>Subtotals5681012414[[#This Row],[Quantity]]*Subtotals5681012414[[#This Row],[Unit Cost]]</f>
        <v>0</v>
      </c>
      <c r="G25" s="5"/>
    </row>
    <row r="26" spans="2:7">
      <c r="B26" s="2" t="s">
        <v>48</v>
      </c>
      <c r="C26" s="2"/>
      <c r="D26" s="15"/>
      <c r="E26" s="3"/>
      <c r="F26" s="3">
        <f>Subtotals5681012414[[#This Row],[Quantity]]*Subtotals5681012414[[#This Row],[Unit Cost]]</f>
        <v>0</v>
      </c>
      <c r="G26" s="5"/>
    </row>
    <row r="27" spans="2:7">
      <c r="B27" s="6"/>
      <c r="C27" s="6"/>
      <c r="D27" s="26"/>
      <c r="E27" s="24"/>
      <c r="F27" s="25">
        <f>Subtotals5681012414[[#This Row],[Quantity]]*Subtotals5681012414[[#This Row],[Unit Cost]]</f>
        <v>0</v>
      </c>
      <c r="G27" s="7"/>
    </row>
    <row r="28" spans="2:7">
      <c r="B28" s="6"/>
      <c r="C28" s="6"/>
      <c r="D28" s="26"/>
      <c r="E28" s="24"/>
      <c r="F28" s="25">
        <f>Subtotals5681012414[[#This Row],[Quantity]]*Subtotals5681012414[[#This Row],[Unit Cost]]</f>
        <v>0</v>
      </c>
      <c r="G28" s="7"/>
    </row>
    <row r="29" spans="2:7">
      <c r="B29" s="6"/>
      <c r="C29" s="6"/>
      <c r="D29" s="26"/>
      <c r="E29" s="24"/>
      <c r="F29" s="25">
        <f>Subtotals5681012414[[#This Row],[Quantity]]*Subtotals5681012414[[#This Row],[Unit Cost]]</f>
        <v>0</v>
      </c>
      <c r="G29" s="7"/>
    </row>
    <row r="30" spans="2:7">
      <c r="B30" s="6"/>
      <c r="C30" s="6"/>
      <c r="D30" s="26"/>
      <c r="E30" s="24"/>
      <c r="F30" s="25">
        <f>Subtotals5681012414[[#This Row],[Quantity]]*Subtotals5681012414[[#This Row],[Unit Cost]]</f>
        <v>0</v>
      </c>
      <c r="G30" s="7"/>
    </row>
    <row r="31" spans="2:7">
      <c r="B31" s="2"/>
      <c r="C31" s="2"/>
      <c r="D31" s="16"/>
      <c r="E31" s="4"/>
      <c r="F31" s="1">
        <f>Subtotals5681012414[[#This Row],[Quantity]]*Subtotals5681012414[[#This Row],[Unit Cost]]</f>
        <v>0</v>
      </c>
      <c r="G31" s="5"/>
    </row>
    <row r="32" spans="2:7">
      <c r="B32" s="2"/>
      <c r="C32" s="2"/>
      <c r="D32" s="16"/>
      <c r="E32" s="4"/>
      <c r="F32" s="1">
        <f>Subtotals5681012414[[#This Row],[Quantity]]*Subtotals5681012414[[#This Row],[Unit Cost]]</f>
        <v>0</v>
      </c>
      <c r="G32" s="5"/>
    </row>
    <row r="33" spans="2:7">
      <c r="B33" s="2"/>
      <c r="C33" s="2"/>
      <c r="D33" s="16"/>
      <c r="E33" s="4"/>
      <c r="F33" s="1">
        <f>Subtotals5681012414[[#This Row],[Quantity]]*Subtotals5681012414[[#This Row],[Unit Cost]]</f>
        <v>0</v>
      </c>
      <c r="G33" s="5"/>
    </row>
    <row r="34" spans="2:7">
      <c r="B34" s="2"/>
      <c r="C34" s="2"/>
      <c r="D34" s="16"/>
      <c r="E34" s="4"/>
      <c r="F34" s="1">
        <f>Subtotals5681012414[[#This Row],[Quantity]]*Subtotals5681012414[[#This Row],[Unit Cost]]</f>
        <v>0</v>
      </c>
      <c r="G34" s="5"/>
    </row>
    <row r="35" spans="2:7">
      <c r="B35" s="2"/>
      <c r="C35" s="2"/>
      <c r="D35" s="16"/>
      <c r="E35" s="4"/>
      <c r="F35" s="1">
        <f>Subtotals5681012414[[#This Row],[Quantity]]*Subtotals5681012414[[#This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SUBTOTAL(109,Subtotals5681012414[Cost])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F34E1AE40A9E468EA120644CF8BA45" ma:contentTypeVersion="10" ma:contentTypeDescription="Create a new document." ma:contentTypeScope="" ma:versionID="c5e1fbf189e3e849c82a0050de66527f">
  <xsd:schema xmlns:xsd="http://www.w3.org/2001/XMLSchema" xmlns:xs="http://www.w3.org/2001/XMLSchema" xmlns:p="http://schemas.microsoft.com/office/2006/metadata/properties" xmlns:ns2="001083c8-63fb-49eb-835b-a4a4c59fd781" xmlns:ns3="2ae6cc85-e09a-483a-8849-307bde25d186" targetNamespace="http://schemas.microsoft.com/office/2006/metadata/properties" ma:root="true" ma:fieldsID="e60f809e7c3b23aaea3a578178c3e7c3" ns2:_="" ns3:_="">
    <xsd:import namespace="001083c8-63fb-49eb-835b-a4a4c59fd781"/>
    <xsd:import namespace="2ae6cc85-e09a-483a-8849-307bde25d1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83c8-63fb-49eb-835b-a4a4c59fd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6cc85-e09a-483a-8849-307bde25d1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E77B65-5545-45A7-97AE-AF11D62CCA01}"/>
</file>

<file path=customXml/itemProps2.xml><?xml version="1.0" encoding="utf-8"?>
<ds:datastoreItem xmlns:ds="http://schemas.openxmlformats.org/officeDocument/2006/customXml" ds:itemID="{B1610F63-E9FE-47F7-97DC-D1E81C56C4BB}"/>
</file>

<file path=customXml/itemProps3.xml><?xml version="1.0" encoding="utf-8"?>
<ds:datastoreItem xmlns:ds="http://schemas.openxmlformats.org/officeDocument/2006/customXml" ds:itemID="{AD1AB904-7499-4CAA-8911-7005C8F90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Josh Giebel</cp:lastModifiedBy>
  <cp:revision/>
  <dcterms:created xsi:type="dcterms:W3CDTF">2017-07-19T09:47:47Z</dcterms:created>
  <dcterms:modified xsi:type="dcterms:W3CDTF">2024-08-01T13:41:35Z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0x0101001FF34E1AE40A9E468EA120644CF8BA45</vt:lpwstr>
  </property>
  <property fmtid="{D5CDD505-2E9C-101B-9397-08002B2CF9AE}" pid="3" name="_dlc_DocIdItemGuid">
    <vt:lpwstr>b985bb8a-7379-48ac-bbbd-d94ae6b9fc9e</vt:lpwstr>
  </property>
  <property fmtid="{D5CDD505-2E9C-101B-9397-08002B2CF9AE}" pid="4" name="AuthorIds_UIVersion_12800">
    <vt:lpwstr>2217</vt:lpwstr>
  </property>
  <property fmtid="{D5CDD505-2E9C-101B-9397-08002B2CF9AE}" pid="5" name="AuthorIds_UIVersion_13312">
    <vt:lpwstr>2217</vt:lpwstr>
  </property>
  <property fmtid="{D5CDD505-2E9C-101B-9397-08002B2CF9AE}" pid="6" name="MediaServiceImageTags">
    <vt:lpwstr/>
  </property>
</Properties>
</file>